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2855" windowHeight="5505" tabRatio="782" activeTab="1"/>
  </bookViews>
  <sheets>
    <sheet name="Vejledning" sheetId="1" r:id="rId1"/>
    <sheet name="Sengevasker" sheetId="3" r:id="rId2"/>
    <sheet name="Evaluering" sheetId="12" state="hidden" r:id="rId3"/>
    <sheet name="Ark2" sheetId="5" state="hidden" r:id="rId4"/>
  </sheets>
  <definedNames>
    <definedName name="_Ref325441959" localSheetId="0">Vejledning!$B$2</definedName>
    <definedName name="Tekst149" localSheetId="1">Sengevasker!#REF!</definedName>
    <definedName name="Tekst150" localSheetId="1">Sengevasker!#REF!</definedName>
    <definedName name="Tekst151" localSheetId="1">Sengevasker!#REF!</definedName>
    <definedName name="Tekst153" localSheetId="1">Sengevasker!#REF!</definedName>
    <definedName name="Tekst156" localSheetId="1">Sengevasker!#REF!</definedName>
    <definedName name="Z_616DC987_D684_480B_B77D_B93D87BBA272_.wvu.Cols" localSheetId="2" hidden="1">Evaluering!$U:$XFD</definedName>
    <definedName name="Z_616DC987_D684_480B_B77D_B93D87BBA272_.wvu.Cols" localSheetId="1" hidden="1">Sengevasker!$K:$XFD</definedName>
    <definedName name="Z_616DC987_D684_480B_B77D_B93D87BBA272_.wvu.Cols" localSheetId="0" hidden="1">Vejledning!$D:$XFD</definedName>
    <definedName name="Z_616DC987_D684_480B_B77D_B93D87BBA272_.wvu.Rows" localSheetId="2" hidden="1">Evaluering!$40:$1048576,Evaluering!$34:$39</definedName>
    <definedName name="Z_616DC987_D684_480B_B77D_B93D87BBA272_.wvu.Rows" localSheetId="0" hidden="1">Vejledning!$33:$1048576</definedName>
  </definedNames>
  <calcPr calcId="125725"/>
  <customWorkbookViews>
    <customWorkbookView name="Tilpasset" guid="{616DC987-D684-480B-B77D-B93D87BBA272}" maximized="1" xWindow="1" yWindow="1" windowWidth="1560" windowHeight="805" tabRatio="782" activeSheetId="3"/>
  </customWorkbookViews>
</workbook>
</file>

<file path=xl/calcChain.xml><?xml version="1.0" encoding="utf-8"?>
<calcChain xmlns="http://schemas.openxmlformats.org/spreadsheetml/2006/main">
  <c r="G73" i="3"/>
  <c r="G75"/>
  <c r="G21"/>
  <c r="G50"/>
  <c r="F50"/>
  <c r="G83"/>
  <c r="F83"/>
  <c r="F75" l="1"/>
  <c r="G60"/>
  <c r="F60"/>
  <c r="G36" l="1"/>
  <c r="O29" i="12" l="1"/>
  <c r="O30" s="1"/>
  <c r="N29"/>
  <c r="N30" s="1"/>
  <c r="M29"/>
  <c r="L29"/>
  <c r="K29"/>
  <c r="K30" s="1"/>
  <c r="J29"/>
  <c r="J30" s="1"/>
  <c r="I29"/>
  <c r="H29"/>
  <c r="G29"/>
  <c r="G30" s="1"/>
  <c r="F29"/>
  <c r="F30" s="1"/>
  <c r="C24"/>
  <c r="C23"/>
  <c r="C22"/>
  <c r="C21"/>
  <c r="F24" l="1"/>
  <c r="G24"/>
  <c r="H24"/>
  <c r="I24"/>
  <c r="J24"/>
  <c r="K24"/>
  <c r="L24"/>
  <c r="M24"/>
  <c r="N24"/>
  <c r="O24"/>
  <c r="I30"/>
  <c r="I31" s="1"/>
  <c r="M30"/>
  <c r="M31" s="1"/>
  <c r="G31"/>
  <c r="K31"/>
  <c r="O31"/>
  <c r="H30"/>
  <c r="H31" s="1"/>
  <c r="L30"/>
  <c r="L31" s="1"/>
  <c r="F31"/>
  <c r="J31"/>
  <c r="N31"/>
  <c r="C18"/>
  <c r="H17"/>
  <c r="I17"/>
  <c r="G17"/>
  <c r="J17"/>
  <c r="O17"/>
  <c r="K17"/>
  <c r="L17"/>
  <c r="F17"/>
  <c r="N17"/>
  <c r="M17"/>
  <c r="F23" l="1"/>
  <c r="G23"/>
  <c r="H23"/>
  <c r="I23"/>
  <c r="J23"/>
  <c r="K23"/>
  <c r="L23"/>
  <c r="M23"/>
  <c r="N23"/>
  <c r="O23"/>
  <c r="C17"/>
  <c r="O16"/>
  <c r="F16"/>
  <c r="G16"/>
  <c r="K16"/>
  <c r="M16"/>
  <c r="L16"/>
  <c r="H16"/>
  <c r="I16"/>
  <c r="J16"/>
  <c r="N16"/>
  <c r="F22" l="1"/>
  <c r="G22"/>
  <c r="H22"/>
  <c r="I22"/>
  <c r="J22"/>
  <c r="K22"/>
  <c r="L22"/>
  <c r="M22"/>
  <c r="N22"/>
  <c r="O22"/>
  <c r="C16"/>
  <c r="G15"/>
  <c r="N15"/>
  <c r="O15"/>
  <c r="F15"/>
  <c r="M15"/>
  <c r="H15"/>
  <c r="J15"/>
  <c r="I15"/>
  <c r="K15"/>
  <c r="L15"/>
  <c r="F21" l="1"/>
  <c r="G21"/>
  <c r="H21"/>
  <c r="I21"/>
  <c r="J21"/>
  <c r="K21"/>
  <c r="L21"/>
  <c r="M21"/>
  <c r="N21"/>
  <c r="O21"/>
  <c r="C15"/>
  <c r="O14"/>
  <c r="O20" s="1"/>
  <c r="N14"/>
  <c r="N20" s="1"/>
  <c r="N26" s="1"/>
  <c r="M14"/>
  <c r="M20" s="1"/>
  <c r="L14"/>
  <c r="L20" s="1"/>
  <c r="K14"/>
  <c r="K20" s="1"/>
  <c r="J14"/>
  <c r="J20" s="1"/>
  <c r="J26" s="1"/>
  <c r="I14"/>
  <c r="I20" s="1"/>
  <c r="H14"/>
  <c r="H20" s="1"/>
  <c r="G14"/>
  <c r="G20" s="1"/>
  <c r="F14"/>
  <c r="F20" s="1"/>
  <c r="D8"/>
  <c r="H26" l="1"/>
  <c r="L26"/>
  <c r="I26"/>
  <c r="G26"/>
  <c r="K26"/>
  <c r="O26"/>
  <c r="M26"/>
  <c r="F26"/>
</calcChain>
</file>

<file path=xl/sharedStrings.xml><?xml version="1.0" encoding="utf-8"?>
<sst xmlns="http://schemas.openxmlformats.org/spreadsheetml/2006/main" count="265" uniqueCount="259">
  <si>
    <t>Opgavens omfang</t>
  </si>
  <si>
    <t>Vejledning: Her indsættes evt. en generel beskrivelse af indkøbet, dets formål og sammensætning, informationer om mængder etc.</t>
  </si>
  <si>
    <t>Terminologi</t>
  </si>
  <si>
    <t>Udbudsmaterialet anvender følgende terminologi:</t>
  </si>
  <si>
    <t>Mindstekrav</t>
  </si>
  <si>
    <t>Konkurrenceparametre</t>
  </si>
  <si>
    <t xml:space="preserve"> - Mindstekrav
 - Konkurrenceparametre</t>
  </si>
  <si>
    <t>Ja</t>
  </si>
  <si>
    <t>1.1</t>
  </si>
  <si>
    <t>1.2</t>
  </si>
  <si>
    <t>Miljø</t>
  </si>
  <si>
    <t>MINDSTEKRAV</t>
  </si>
  <si>
    <t>KONKURRENCEPARAMETRE</t>
  </si>
  <si>
    <t>Beskrivelse</t>
  </si>
  <si>
    <t>Nej</t>
  </si>
  <si>
    <t>Point</t>
  </si>
  <si>
    <t>Emballage</t>
  </si>
  <si>
    <t>PRODUKTBESKRIVELSE</t>
  </si>
  <si>
    <t>Produktbeskrivelse</t>
  </si>
  <si>
    <t>Vægtning</t>
  </si>
  <si>
    <t>Point for pris udregnet som:</t>
  </si>
  <si>
    <t>Pris</t>
  </si>
  <si>
    <t>Ringe løsning - opfylder ikke vores krav</t>
  </si>
  <si>
    <t>Tilstrækkelig løsning/kan anvendes - men lever ikke fuldt op til vores krav</t>
  </si>
  <si>
    <t>Pris vil blive evalueret relativt i forhold til de øvrige tilbud</t>
  </si>
  <si>
    <t>Acceptabel løsning - opfylder vores krav</t>
  </si>
  <si>
    <t>God løsning - opfylder vores krav lidt bedre end ønsket</t>
  </si>
  <si>
    <t>Fortrinlig løsning - opfylder vores krav i høj grad</t>
  </si>
  <si>
    <t>SUM</t>
  </si>
  <si>
    <t>Fremragende løsning - opfylder vores krav på en meget udtømmende måde</t>
  </si>
  <si>
    <t>Navn på tilbudsark</t>
  </si>
  <si>
    <t>Tilbud 9</t>
  </si>
  <si>
    <t>Tilbud 10</t>
  </si>
  <si>
    <t>Pris (stk. eller sum af TCO) Kr.</t>
  </si>
  <si>
    <t>Vægtet point</t>
  </si>
  <si>
    <t>Samlet point</t>
  </si>
  <si>
    <t>Til sammenligning:</t>
  </si>
  <si>
    <t>Lineær</t>
  </si>
  <si>
    <t>Pris - point</t>
  </si>
  <si>
    <t>Pris - vægtet</t>
  </si>
  <si>
    <t>Samlet evaluering</t>
  </si>
  <si>
    <t>Lev A</t>
  </si>
  <si>
    <t>Lev B</t>
  </si>
  <si>
    <t>Lev C</t>
  </si>
  <si>
    <t>Lev D</t>
  </si>
  <si>
    <t>Lev E</t>
  </si>
  <si>
    <t>Lev F</t>
  </si>
  <si>
    <t>Lev G</t>
  </si>
  <si>
    <t>Lev H</t>
  </si>
  <si>
    <t>Funktion</t>
  </si>
  <si>
    <t>J15</t>
  </si>
  <si>
    <t>J21</t>
  </si>
  <si>
    <t>J23</t>
  </si>
  <si>
    <t>J28</t>
  </si>
  <si>
    <t>J30</t>
  </si>
  <si>
    <t>J31</t>
  </si>
  <si>
    <t>Udbudt mængde x enhedspris eller stykpris</t>
  </si>
  <si>
    <t xml:space="preserve">
Til orientering kan det oplyses, at det alene er nødvendigt at fremsende tilbud på de aftaler, der bydes på og det er derfor ikke er nødvendigt at fremsende ”tomme” dokumenter for de delaftaler, der ikke bydes på.</t>
  </si>
  <si>
    <t>Kontraktbilag 1 – Kravspecifikation</t>
  </si>
  <si>
    <t>Produktnavn</t>
  </si>
  <si>
    <r>
      <t>Der kan ikke tages forbehold for mindstekrav. Det skal bekræftes, at mindstekravene er opfyldt.</t>
    </r>
    <r>
      <rPr>
        <sz val="10"/>
        <color theme="1"/>
        <rFont val="Calibri"/>
        <family val="2"/>
        <scheme val="minor"/>
      </rPr>
      <t xml:space="preserve"> Såfremt ét eller flere mindstekrav ikke er opfyldt, vil Kunden være forpligtet til at afvise tilbuddet som ikke-konditionsmæssigt.</t>
    </r>
  </si>
  <si>
    <t>Konkurrenceparametrene er udtryk for Kundens ønske om en bestemt egenskab eller et bestemt vilkår. Konkurrenceparametrene kan opfyldes helt eller delvist. Manglende opfyldelse af et konkurrenceparameter medfører ikke, at tilbuddet bliver ikke-konditionsmæssigt. Tilbudsgivers beskrivelse af konkurrenceparametrene indgår i evalueringen, jf. Udbudsbetingelserne, hvorfor tilbudsgiver bedes besvare hvert parameter så præcist og konkret som muligt.</t>
  </si>
  <si>
    <t>Funktionalitet</t>
  </si>
  <si>
    <t>2.1</t>
  </si>
  <si>
    <t>2.2</t>
  </si>
  <si>
    <t>2.3</t>
  </si>
  <si>
    <t>2.4</t>
  </si>
  <si>
    <t>2.5</t>
  </si>
  <si>
    <t>2.6</t>
  </si>
  <si>
    <t>2.7</t>
  </si>
  <si>
    <t>2.8</t>
  </si>
  <si>
    <t>2.9</t>
  </si>
  <si>
    <t>2.10</t>
  </si>
  <si>
    <t xml:space="preserve">Anvendelsesområde </t>
  </si>
  <si>
    <t>Ja/nej</t>
  </si>
  <si>
    <t>Vaskevogne</t>
  </si>
  <si>
    <t>Service og uddannelse</t>
  </si>
  <si>
    <t>Programmer og dosering</t>
  </si>
  <si>
    <t>Overordnede mindstekrav</t>
  </si>
  <si>
    <t>1 stk. vaskemaskine til vask og tørring af el-hospitalssenge, kørestole og øvrige hjælpemidler.</t>
  </si>
  <si>
    <t>3.1</t>
  </si>
  <si>
    <t>3.2</t>
  </si>
  <si>
    <t>3.3</t>
  </si>
  <si>
    <t>3.4</t>
  </si>
  <si>
    <t>3.5</t>
  </si>
  <si>
    <t>3.6</t>
  </si>
  <si>
    <t>3.7</t>
  </si>
  <si>
    <t>3.8</t>
  </si>
  <si>
    <t>3.9</t>
  </si>
  <si>
    <t>3.10</t>
  </si>
  <si>
    <t>3.11</t>
  </si>
  <si>
    <t>3.12</t>
  </si>
  <si>
    <t>4.1</t>
  </si>
  <si>
    <t>4.2</t>
  </si>
  <si>
    <t>4.3</t>
  </si>
  <si>
    <t>4.4</t>
  </si>
  <si>
    <t>4.5</t>
  </si>
  <si>
    <t>4.6</t>
  </si>
  <si>
    <t>4.7</t>
  </si>
  <si>
    <t>4.8</t>
  </si>
  <si>
    <t>4.9</t>
  </si>
  <si>
    <t>4.10</t>
  </si>
  <si>
    <t>4.11</t>
  </si>
  <si>
    <t>4.12</t>
  </si>
  <si>
    <t>4.13</t>
  </si>
  <si>
    <t>4.14</t>
  </si>
  <si>
    <t>4.15</t>
  </si>
  <si>
    <t>5.1</t>
  </si>
  <si>
    <t>5.2</t>
  </si>
  <si>
    <t>5.3</t>
  </si>
  <si>
    <t>5.4</t>
  </si>
  <si>
    <t>5.5</t>
  </si>
  <si>
    <t>5.6</t>
  </si>
  <si>
    <t>6.1</t>
  </si>
  <si>
    <t>6.2</t>
  </si>
  <si>
    <t>6.3</t>
  </si>
  <si>
    <t>6.4</t>
  </si>
  <si>
    <t>6.5</t>
  </si>
  <si>
    <t>6.6</t>
  </si>
  <si>
    <t>6.7</t>
  </si>
  <si>
    <t>6.8</t>
  </si>
  <si>
    <t>6.9</t>
  </si>
  <si>
    <t>6.10</t>
  </si>
  <si>
    <t>6.11</t>
  </si>
  <si>
    <t>7.1</t>
  </si>
  <si>
    <t>8.1</t>
  </si>
  <si>
    <t>8.2</t>
  </si>
  <si>
    <t>8.3</t>
  </si>
  <si>
    <t>8.4</t>
  </si>
  <si>
    <t>8.5</t>
  </si>
  <si>
    <t>8.6</t>
  </si>
  <si>
    <t>8.7</t>
  </si>
  <si>
    <t>3.13</t>
  </si>
  <si>
    <t>Vaskemaskine</t>
  </si>
  <si>
    <t>Det vægtes positivt, at idenfikation af komponenter mm. er navngivet ved funktion, enten på komponenten eller i umiddelbar nærhed af denne.</t>
  </si>
  <si>
    <t>Dokumentation</t>
  </si>
  <si>
    <t>3.14</t>
  </si>
  <si>
    <t>3.15</t>
  </si>
  <si>
    <t>3.16</t>
  </si>
  <si>
    <t>5.7</t>
  </si>
  <si>
    <t>5.8</t>
  </si>
  <si>
    <t>5.9</t>
  </si>
  <si>
    <t>5.10</t>
  </si>
  <si>
    <t>5.11</t>
  </si>
  <si>
    <t>6.12</t>
  </si>
  <si>
    <t>6.13</t>
  </si>
  <si>
    <t>6.14</t>
  </si>
  <si>
    <t>6.15</t>
  </si>
  <si>
    <t>9.1</t>
  </si>
  <si>
    <t>9.2</t>
  </si>
  <si>
    <t>9.3</t>
  </si>
  <si>
    <t>9.4</t>
  </si>
  <si>
    <t>9.6</t>
  </si>
  <si>
    <t>9.7</t>
  </si>
  <si>
    <t>9.8</t>
  </si>
  <si>
    <t>9.9</t>
  </si>
  <si>
    <t>9.10</t>
  </si>
  <si>
    <t>9.11</t>
  </si>
  <si>
    <t>9.12</t>
  </si>
  <si>
    <t>3.17</t>
  </si>
  <si>
    <t>3.18</t>
  </si>
  <si>
    <t>Det er et mindstekrav, at vaskemaskinen opfylder Rådets direktiv 93/42/EØF af 14. juni 1993 om medicinsk udstyr.
Bekræft at dette mindstekrav er opfyldt</t>
  </si>
  <si>
    <t>Det er et mindstekrav, at vaskemaskinen at rør og fittings isoleres i henhold til DS/EN 285:2008
Bekræft at dette mindstekrav er opfyldt</t>
  </si>
  <si>
    <t>Det er et mindstekrav, at Kammer, kappe og døre  isoleres i henhold til DS/EN 285: 2008
Bekræft at dette mindstekrav er opfyldt</t>
  </si>
  <si>
    <t>Det er et mindstekrav, at dørene  åbner og lukker enten horisontalt eller vertikalt og ved begge løsningsmuligheder skal forskydningen ske parallelt i forhold til vaskemaskinens front- og bagside. Der skal være muligt at se ind i maskinen under processen.
Bekræft at dette mindstekrav er opfyldt</t>
  </si>
  <si>
    <t>Det er et mindstekrav, at maskinen kan rengøres fra indlasterside.
Bekræft at dette mindstekrav er opfyldt</t>
  </si>
  <si>
    <t>Det er et mindstekrav, at vaskemaskinen har indbyggede vandtanke for skylle- og vaskevand. Vandet skal recirkuleres således vandforbruget minimeres. 
Bekræft at dette mindstekrav er opfyldt</t>
  </si>
  <si>
    <t xml:space="preserve">Det er et mindstekrav, at vaskemaskinen har en tørre funktion. Programmerne skal være sammensat, så godset er helt tørt ved afsluttet process (dog ikke gældende for plastmaterialer, hvor forlænget tørretid accepteres).
Bekræft at dette mindstekrav er opfyldt
</t>
  </si>
  <si>
    <t>Det er et mindstekrav, at tanke, kammer og rør skal være fuldt drænerbare.
Bekræft at dette mindstekrav er opfyldt</t>
  </si>
  <si>
    <t>Det er et mindstekrav, at ved brug og servicering: Der skal være foretaget isolering og afskærmning af varme flader som sikring mod personskade. Der skal endvidere være sikret mod skoldningsfare fra udstrømmende vand og/eller damp.
Bekræft at dette mindstekrav er opfyldt</t>
  </si>
  <si>
    <t>Der lægges vægt på, at vaskemaskinen har indbyggede filtre, der øger genbruget af skylle- og vaskevandet i de indbyggede tanke.</t>
  </si>
  <si>
    <t>Det er et mindstekrav, at vaskemaskinen kan vaske og tørre i samme process.
Bekræft at dette mindstekrav er opfyldt</t>
  </si>
  <si>
    <t>Det er et mindstekrav at senge og hjælpemidler ikke skal forbehandles inden vask, hverken med iblødsætning, manuel vask, aftørring eller andet. Maskinen skal kunne håndtere den komplette rengøring i vaskeprocessen.
Bekræft at dette mindstekrav er opfyldt</t>
  </si>
  <si>
    <t>Det er et mindstekrav, at vaskemaskinen kan anvende et central doserings anlæg OG som intergreret del af maskinen. Opbevaring af detergenter skal fremgå som en integreret del i maskinen.
Bekræft at dette mindstekrav er opfyldt</t>
  </si>
  <si>
    <t xml:space="preserve">Det er et mindstekrav, at tilførsel af sæbe doseres automatisk med reference til det valgte vaskeprogram.
Bekræft at dette mindstekrav er opfyldt
</t>
  </si>
  <si>
    <t>Beskriv vaskeprocessen for en seng (grader og tider for vask og tørring, renhedsgrad, håndtering mm), med henblik på de opsatte mindstekrav, hvor der lægges vægt på, at  at der kan vaskes flest mulige senge i timen under de givne krav</t>
  </si>
  <si>
    <t>Beskriv processen for tørring af hjælpemidler, hvor der lægges vægt på at dette indebærer mindst mulig manuel håndtering på kortest mulig tid.</t>
  </si>
  <si>
    <t>Det er et mindstekrav, at dørene er automatiserede i både indlaster og udlaster side.
Bekræft at dette mindstekrav er opfyldt</t>
  </si>
  <si>
    <t>Det er et mindstekrav, at det ikke er muligt at åbne døre, når maskinen er i drift.
Bekræft at dette mindstekrav er opfyldt</t>
  </si>
  <si>
    <t>Det er et mindstekrav, at det er muligt at betjene døre manuelt, når maskinen ikke er i drift.  
Bekræft at dette mindstekrav er opfyldt</t>
  </si>
  <si>
    <t>Det er et mindstekrav, at der er etableret synligt og lettilgængeligt nødstop inde i maskinen samt på både indlaster og udlaster side.
Bekræft at dette mindstekrav er opfyldt</t>
  </si>
  <si>
    <t>Det er et mindstekrav, hvis døren møder modstand ved lukning, skal den åbne automatisk (klemsikring).
Bekræft at dette mindstekrav er opfyldt</t>
  </si>
  <si>
    <t>Deter et mindstekrav, at vaskemaskinen er forsynet med betjeningspanel, henholdsvis på maskinens ind- og udlasterside. 
Bekræft at dette mindstekrav er opfyldt</t>
  </si>
  <si>
    <t>Det er et mindstekrav, at informationer i display og betjeningspaneler er på dansk og tydeligt i en afstand på op til 1 meter.
Bekræft at dette mindstekrav er opfyldt</t>
  </si>
  <si>
    <t>Det er et mindstekrav, at betjeningspanelerne er placeret i øjenhøjde, dog ikke højere end 165cm over gulv.
Bekræft at dette mindstekrav er opfyldt</t>
  </si>
  <si>
    <t>Det er et mindstekrav, at tekst i betjeningspaneler, ved knapper, dioder, instrumentering og lignende er på dansk.
Bekræft at dette mindstekrav er opfyldt</t>
  </si>
  <si>
    <t>Det er et mindstekrav, at vaskemaskinen kan betjenes manuelt, så det er muligt at
- stoppe igangværende proces og skifte til nyt program hvis ønskes 
- dræne kammeret
- åbne døren på indlasterside (efter nedlukning)
Bekræft at dette mindstekrav er opfyldt</t>
  </si>
  <si>
    <t>Det er et mindstekrav at betjeningspaneler er touch screen.
Bekræft at dette mindstekrav er opfyldt</t>
  </si>
  <si>
    <t>Det er et mindstekrav, at alle komponenter, sensorer, instrumenter, rør og lignende skal være forsynet med et identifikationsnummer (TAG nummer) 
Bekræft at dette mindstekrav er opfyldt</t>
  </si>
  <si>
    <t>Det er et mindstekrav, at der til vaskemaskinen kan tilkøbes rustfrie vaskevogne for rengøring af øvrige hjælpemidler. Disse prisfatsættes i prisbilaget.
Bekræft at dette mindstekrav er opfyldt</t>
  </si>
  <si>
    <t>Det er et mindstekrav, at lastevognene og vognens komponenter, samt vaskeindsatser skal være af rustfrit stål af typen AISI 304 eller bedre, og skal kunne tåle anvendelse i fugtige miljøer uden at der opstår rust eller korrosion.
Bekræft at dette mindstekrav er opfyldt</t>
  </si>
  <si>
    <t>Det er et mindstekrav, at vaskevognene skal kunne betjenes af en person og være forsynet med let kørende og drejbare gummihjul. Hjulene skal være med lukkede lejesystemer, der modvirker at vand og snavs kan trænge ind.
Bekræft at dette mindstekrav er opfyldt</t>
  </si>
  <si>
    <t>Det er et mindstekrav, at vaskevogne kan tåle at kunne blive vasket i vaskemaskinen ved alle vaskeprogrammer. 
Bekræft at dette mindstekrav er opfyldt</t>
  </si>
  <si>
    <t>Det er et mindstekrav, at vaskevognen kan låses på alle hjul.
Bekræft at dette mindstekrav er opfyldt</t>
  </si>
  <si>
    <t>Det er et mindstekrav, at der skal foreligge instruktion for hvorledes lastevogne og indsatse skal rengøres, kontrolleres og vedligeholdes.
Bekræft at dette mindstekrav er opfyldt</t>
  </si>
  <si>
    <t>Det er et mindstekrav, at vaskevogne ved lastning ikke har en rækkehøjde over 150 cm.
Bekræft at dette mindstekrav er opfyldt</t>
  </si>
  <si>
    <t>Det er et mindstekrav, at brugerens uddannelse indeholder oplæring til betjening af kabinetvaskeren og tolkning af procesdokumentation.
Bekræft at dette mindstekrav er opfyldt</t>
  </si>
  <si>
    <t>Det er et mindstekrav, at leverandøren forpligter sig til at yde onsite reparationsservice indenfor 24 timer fra modtaget fejlmelding.
Bekræft at dette mindstekrav er opfyldt.</t>
  </si>
  <si>
    <t>Det er et mindstekrav, at vaskemaskinen overholder 2006/42/EF Maskindirektivet
Bekræft at dette mindstekrav er opfyldt</t>
  </si>
  <si>
    <t>Det er et mindstekrav, at vaskemaskinen overholder 2006/95/EF Lavspændingsdirektivet
Bekræft at dette mindstekrav er opfyldt</t>
  </si>
  <si>
    <t>Det er et mindstekrav, at  vaskemaskinen overholder 2004/108/EF EMC direktivet
Bekræft at dette mindstekrav er opfyldt</t>
  </si>
  <si>
    <t>Det er et mindstekrav, at vaskemaskinen er CE mærket i henhold til det medicinske direktiv
Bekræft at dette mindstekrav er opfyldt</t>
  </si>
  <si>
    <t>Det er et mindstekrav, at vaskemaskinen opfylder DS 2451-13:2011, Styring af infektionshygiejne I sundhedssektoren – Del 13: Krav til genbehandling af steriliserbart medicinsk udstyr.
Bekræft at dette mindstekrav er opfyldt</t>
  </si>
  <si>
    <t>Det er et mindstekrav, at den totale støjbelastning fra maskinen ikke overstiger 65 dB. 
Leverandøren skal kunne dokumentere at vaskemaskinen ved maksimal drift ikke overstiger 65 dB(A) i 1 meters afstand rundt om maskinen.</t>
  </si>
  <si>
    <t>Det er et mindstekrav, at tørring af hjælpemidler skal være i sådan en grad, at de på metaldele er komplet tørre og klar til brug når programmet er afsluttet. (Dette er dog ikke gældende for sugende materialer eller plastmaterialer, hvor komplet tørhed (Komplet tør = ikke kan findes vand på hjælpemidlet) kun vaskeligt opnås)
Bekræft at dette mindstekrav er opfyldt</t>
  </si>
  <si>
    <t>Det er et mindstekrav at sengene ikke skal efterbehandles efter tørring. Tørring af sengen skal være i sådan en grad, at sengen er komplet tør (Komplet tør = ikke kan findes vand på sengen) og er klar til brug når programmet er afsluttet. 
(dog ikke gældende for sugende materialer eller plastmaterialer, hvor komplet tørhed kun vaskeligt opnås)
Bekræft at dette mindstekrav er opfyldt</t>
  </si>
  <si>
    <t>Der lægges vægt, på at vaskemaskinen er udstyret med en funktionalitet, der sikrer at procesdokumentation kan eksporteres til en printer.
Bekrive hvorledes konkurrenceparametret opfyldes.</t>
  </si>
  <si>
    <t>Deter et mindstekrav, at vaskemaskinen skal kunne valideres med de mest gængse typer af sæber på markedet, og må således ikke være sæbemærke afhængigt.
Bekræft at dette mindstekrav er opfyldt</t>
  </si>
  <si>
    <t>3.19</t>
  </si>
  <si>
    <t>4.16</t>
  </si>
  <si>
    <t>Der lægges vægt på, at  ind- og udlastningsprocessen af sengene er automatiseret mest muligt. 
Beskriv hvorledes ind og udlastning af senge varetages.</t>
  </si>
  <si>
    <r>
      <t xml:space="preserve">Tilbudsgiver bedes beskrive faserne i et standardvaskeprogram for rengøring af en seng.
</t>
    </r>
    <r>
      <rPr>
        <sz val="10"/>
        <rFont val="Calibri"/>
        <family val="2"/>
        <scheme val="minor"/>
      </rPr>
      <t>Tilbudsgiver skal ligeledes angive nedenstående værdier, udgangspunkt i oventående standard vaskeprogram:
- El-forbrug pr. kørsel, angives i kwh/pr. vask
- Enkelt ionbyttet vand-forbrug pr kørsel, angives i m3/pr. vask
- Varmt enkelt ionbyttet vand, angives i kWh/vask
- Omvendt osmose vand-forbrug pr kørsel, angives i m3/pr. vask
- Kølevandsforbrug pr kørsel, angives i m3/pr. vask</t>
    </r>
    <r>
      <rPr>
        <sz val="10"/>
        <color theme="1"/>
        <rFont val="Calibri"/>
        <family val="2"/>
        <scheme val="minor"/>
      </rPr>
      <t xml:space="preserve">
- Detergent/sæbe-forbrug pr kørsel, angives i liter/pr. vask
Der lægges vægt på, at vaskemaskinen har  et lavt forbrug.</t>
    </r>
  </si>
  <si>
    <t>Der lægges vægt på, at maskinerne er isoleret, således at varmeafgivelse og støjgener minimeres. 
Tilbudsgiver bedes beskrive hvilken form for isolering, der er anvendt, samt varmeafgivelse og dB. 
Jo lavere varmeafgivelse og dB jo, bedre</t>
  </si>
  <si>
    <t>Der lægges vægt på, at jo mere vand, der kan genbruges, jo bedre. 
Beskriv hvordan den tilbudte vaskemaskine genbruger vandet.</t>
  </si>
  <si>
    <t xml:space="preserve">Der lægges vægt på at vaskemaskinens display har en intuitiv brugerflade, herunder hvorvidt displayet er overskueligt, angiver hvilke funktioner vaskemaskinen har, betjeningslethed m.m.
Vedlæg illustrationer, Udbudsbilag 7
</t>
  </si>
  <si>
    <t>Tilbudsgiver skal varetage transport  frem til installationsstedet. Dette er inkluderet i prisen. Det forudsættes dog, at der er fri passage frem til installationstedet. Se Udbudsbilag 4 - oversigtstegning af transportvej
Bekræft at dette mindstekrav er opfyldt</t>
  </si>
  <si>
    <t>Det er et mindstekrav, at tilbudsgiver har vedlagt maskinens tekniske specifikationer . Vedlæg som kontraktbilag 5.
Bekræft at dette mindstekrav er opfyldt</t>
  </si>
  <si>
    <t>Det er et mindstekrav, at vaskemaskinen kan leveres og installeres indenfor de mål, der fremgår af Udbudsbilag 4 og 5, uden at der skal foretages ændringer af rummet eller indgangsveje.
Bekræft at dette mindstekrav er opfyldt.</t>
  </si>
  <si>
    <t>Der lægges vægt på, at styresystemet er udarbejdet og dokumenteret med udgangspunkt i GAMP (Good Automated Manufacturing Practice)
Angiv hvorvidt vaskemaskinens styresystem er udarbejdet og dokumenteret i GAMP. 
Vedlæg dokumentation herfor Udbudsbilag 6.</t>
  </si>
  <si>
    <t>Det er et mindstekrav, at vaskemaskinen leveres og monteres på Sygehus Thy-Mors, Højtoftevej 2, 7700 Thisted
Bekræft at dette mindstekrav er opfyldt.</t>
  </si>
  <si>
    <t>Det er et mindstekrav, at vaskemaskinen kan vaske 6 senge i timen, i op til 8 timer i træk. Den angivne tid skal inkludere ind- og udlastning af sengene uanset om dette er manuelt eller automatiseret.
Bekræft at dette mindstekrav er opfyldt.</t>
  </si>
  <si>
    <t>Det er et mindstekrav at vaskemaskinen ligeledes kan vaske hjælpemidler, herunder kørestole, rollatorer samt mindre hjælpemidler. Der skal tilbydes vaskevogn(e) til dette formål.
Bekræft at dette mindstekrav er opfyldt.</t>
  </si>
  <si>
    <t xml:space="preserve">Der lægges vægt på, at vaskemaskinen kan vaske mere end 6 senge i timen. 
Angiv hvormange senge , som den tilbudte vaskemaskine kan vaske ud over 6 senge i timen.
Jo flere, jo bedre.
</t>
  </si>
  <si>
    <t>Der lægges vægt på,  hvorledes hjælpemidler vaskes i vaskemaskinen, herunder antal forskellige vogne og hvad de enkelte vogne rummer.
Det  hvor det vægtes postivt at vaskeprocessen er ens med sengevasken og at forholdsvis få vogntyper kan rumme mange forskellige slags og antal hjælpemidler.
Beskriv processerne.</t>
  </si>
  <si>
    <t>Det er et mindstekrav at maskinen kan anvende varmt enkeltionbyttet vand (leveres ved min. 50 grader C)
Bekræft at dette mindstekrav er opfyldt.</t>
  </si>
  <si>
    <t>Det er et mindstekrav, at tilbudsgiveren varetager montering (til fremførte medier) af vaskemaskinen. Og at dette er inkluderet i prisen.
Bekræft at dette mindstekrav er opfyldt.</t>
  </si>
  <si>
    <t>Det er et mindstekrav, at tilbudsgiver  foretager en validering forud for ibrugtagning og at tilbudsgiver sikre, at vaskemaskinen revalideres hver 12. mdr. iht. DS 2451-13:2011.
Dette prisfastsættes udspecificeret.
Bekræft at dette mindstekrav er opfyldt.</t>
  </si>
  <si>
    <t>Der afgives seperate priser på: 
- Vaskevogne
- Service
- Revalidering
- Uddannelse af teknikere
Bekræft at dette mindstekrav er opfyldt.</t>
  </si>
  <si>
    <t>Det er et mindstekrav, at oppetiden på maskinen ligger på 96%
Bekræft at dette mindstekrav er opfyldt.</t>
  </si>
  <si>
    <t>Garantiperioden fra godkendt afleveringsforretning er på 24 mdr. Evt. servicering opstarter ved udløb af garantiperioden. Ordregiver stilles som ved fuld serviceaftale i garantiperioden.
Bekræft at dette mindstekrav er opfyldt.</t>
  </si>
  <si>
    <t>Der skal i kontraktbilag 2 angives den forventede leveringstid for maskinen. Leveringstiden angives i kalenderdage, og skal regnes for tidspunktet underskift af kontrakt til maskinen ankommer til matriklen, begge dage inkl. 
Bekræft at dette mindstekrav er opfyldt.</t>
  </si>
  <si>
    <t>Prisen skal indeholde alle omkostninger til:
- maskine (i henhold til mindstekrav)
- levering
- indtransport
- opsætning
- installation
- validering inkl. rapporter
- oplæring af brugere
Der henvises i øvrigt til kontrakten punkt 7.
Bekræft at dette mindstekrav er opfyldt.</t>
  </si>
  <si>
    <t>Det er et mindstekrav, at maskinen har en indlæsningshøjde på 0,00 cm. 
Såfremt maskinen er med manuel ind- og udlastning, skal vaskemaskinen fastmonteres i betongulvet, nedsænkes i gulvet, således der ikke opstår niveauforskelle mellem vaskemaskinens og vaskerummets gulvniveau. 
Bekræft at dette mindstekrav er opfyldt.</t>
  </si>
  <si>
    <t>Det er et mindstekrav, at vaskemaskinen er en gennemstiksmaskine med en indlasterside (uren) og en udlasterside (ren). Højden på dørene skal være minimum 200 cm. Bredden på dørene skal være minimum 120 cm. Dørenes åbne- og lukkefunktion må ikke være manuel, men skal fungere via f. eks. et pneumatisk pumpesystem.
Bekræft at dette mindstekrav er opfyldt.</t>
  </si>
  <si>
    <t>Det er et mindstekrav, at inden dørene åbnes, efter en gennemført vask og tørring, skal en udsugning sikre, at eventuel damp fjernes fra vaskemaskinens dyserum.
Bekræft at dette mindstekrav er opfyldt.</t>
  </si>
  <si>
    <t>Det er et mindstekrav, at vaskemaskinen som minimum kan rumme en standard el- hospitalsseng. Det vil sige, at indvendig længde minimum skal være 230 cm. Indvendig bredde skal minimum være 120 cm.
Bekræft at dette mindstekrav er opfyldt.</t>
  </si>
  <si>
    <t>Det er et mindstekrav, at vaskemaskinen være indrettet således, at det er muligt at benytte mindre rullestativer/vaskevogne til diverse mindre hjælpemidler i vaskemaskinen. Vaskevogne prissættes i kontraktbilag 2
Bekræft at dette mindstekrav er opfyldt.</t>
  </si>
  <si>
    <t>Det er et mindstekrav, at vaskemaskinens udformning, filtre, dyser, døre og andre komponenter, der kræver løbende rengøring og vedligeholdelse, er udført i et materiale, der sikrer nem rengøring.
Bekræft at dette mindstekrav er opfyldt.</t>
  </si>
  <si>
    <t>Det er et mindstekrav, at tilbudsgiver skal tilbyde uddannelse af teknikere. Dette prisfastsættes i prisbilaget.
Uddannelsen af teknikere skal som udgangspunkt foregå på sygehuset. Såfremt leverandøren forlanger uddannelsen gennemført andet steds, afholdes alle udgifter til ophold og transport leverandøren. 
Bekræft at dette mindstekrav er opfyldt.</t>
  </si>
  <si>
    <t>Det er et mindstekrav, at uddannelsen af brugere og teknikere skal foregå på dansk og på sygehuset.
Bekræft at dette mindstekrav er opfyldt.</t>
  </si>
  <si>
    <t>Det er et mindstekrav, at leverandøren kan levere mindre reservedele indenfor 24 timer. Vedlæg liste i Kontraktbilag 2.
Bekræft at dette mindstekrav er opfyldt.</t>
  </si>
  <si>
    <t>Det er et mindstekrav, at leverandøren skal kunne levere øvrige reservedele indenfor 48 timer. Vedlæg liste i Kontraktbilag 2.
Bekræft at dette mindstekrav er opfyldt.</t>
  </si>
  <si>
    <t>Det er et mindstekrav, at der skal være 2 års garanti på maskine og alle reservedele.
Bekræft at dette mindstekrav er opfyldt.</t>
  </si>
  <si>
    <t>Det er et mindstekrav, at garantien omfatterudskiftning af reservedele, der går i stykker. Dette er under forudsætning af, at maskinen ikke anvendes fejlagtigt.
Ved reservedele forstås, alle de enkelt komponenter, som vaskemaskinen i sin helhed består af.
Bekræft at dette mindstekrav er opfyldt.</t>
  </si>
  <si>
    <t>Det er et mindstekrav, at leverandøren kan fremskaffe originale reservedele i mindst 10 år efter påbegyndt garantiperiode.
Bekræft at dette mindstekrav er opfyldt.</t>
  </si>
  <si>
    <t xml:space="preserve">Det er et mindstekrav, at leverandøren forpligter sig til, såfremt sygehuset fravælger selv at udskifte reservedele, at udføre denne serviceydelse umiddelbart i tilslutning til reservedelsleverance.
Bekræft at dette mindstekrav er opfyldt.
</t>
  </si>
  <si>
    <t>Det er et mindstekrav, at tilbudsgiver skal tilbyde serviceaftale i de i Kontraktbilag 2 angivne serviceniveauer.
Bekræft at dette mindstekrav er opfyldt</t>
  </si>
  <si>
    <t>Generel funktion</t>
  </si>
  <si>
    <r>
      <rPr>
        <strike/>
        <sz val="10"/>
        <rFont val="Calibri"/>
        <family val="2"/>
        <scheme val="minor"/>
      </rPr>
      <t>Det er et mindstekrav, at kravspecifikationen</t>
    </r>
    <r>
      <rPr>
        <strike/>
        <sz val="10"/>
        <color rgb="FFFF0000"/>
        <rFont val="Calibri"/>
        <family val="2"/>
        <scheme val="minor"/>
      </rPr>
      <t xml:space="preserve"> </t>
    </r>
    <r>
      <rPr>
        <strike/>
        <sz val="10"/>
        <color theme="1"/>
        <rFont val="Calibri"/>
        <family val="2"/>
        <scheme val="minor"/>
      </rPr>
      <t>danner grundlag for valideringsaktiviteterne, der skal udføres iht. retningslinierne i DS2451-13 samt DS/EN ISO 15883-1 og DS/EN ISO 15883-2
Bekræft at dette mindstekrav er opfyldt</t>
    </r>
  </si>
  <si>
    <t>Det er et mindstekrav, at Ao værdien i sekunder er 60.
Bekræft at dette mindstekrav er opfyldt</t>
  </si>
  <si>
    <t>2.11</t>
  </si>
  <si>
    <r>
      <t xml:space="preserve">Det er et mindstekrav, at efter udført installering og validering af vaskemaskinen, skal følgende dokumentation foreligge i endelig version:
- Maskinmanual
- P&amp;I diagram indeholdende TAG-numre
- Dokumentation for at anvendt måleudstyr er kalibreret
- Slutdokumentation skal indeholde dokumentation af opnået akkrediteringsstatus for de laboratorier der anvendes til at undersøge test i forbindelse med validering
- Tekniske specifikationer
- El-diagram
- Installationstegninger
- Vedligeholdelsesmanual
- Oversigt over kontakter
- Oversigt over ledninger
- Oversigt over fejlalarmer
- Beskrivelse af sliddele og anbefalet reservedelsliste
- Dokumentation for CE-mærke
- Udstyrstegning
- Procedurer for software back-up og genoprettelse
- Procedurer for password håndtering
- Procedurer i katastrofetilfælde
</t>
    </r>
    <r>
      <rPr>
        <sz val="10"/>
        <color rgb="FFFF0000"/>
        <rFont val="Calibri"/>
        <family val="2"/>
        <scheme val="minor"/>
      </rPr>
      <t>Der skal ske en validering og revalidering i forhold til - efter endt vask:
-  Sengen skal fremstå synligt ren
- Der må ikke være sæberester på sengen
- at sengen er tør efter endt vask 
- at maskinen vasker med en A0 værdi i sekunder på 60.</t>
    </r>
    <r>
      <rPr>
        <sz val="10"/>
        <rFont val="Calibri"/>
        <family val="2"/>
        <scheme val="minor"/>
      </rPr>
      <t xml:space="preserve">
Det komplette procesprogram og software, inklusiv sikkerhedskoder skal leveres form af en papirkopi og en sikkerhedskopi på USB stik.
Bekræft at dette mindstekrav er opfyldt</t>
    </r>
  </si>
  <si>
    <t>6.16</t>
  </si>
  <si>
    <t>Der lægges vægt på at betjeningspanelet er let at rengøre.</t>
  </si>
  <si>
    <t>Sygehus Thy Mors kan ikke udelukke, at der fremadrette kan blive brug for yderligere vaske programmer af foreksempel køkkenvogne, madvogne eller andre former for transportvogne, derfor  lægges der vægt på, at der kan tilføjes yderligere vaskeprogrammer udover de  i pkt 5.8 angivne. 
 Angiv hvilke yderligere vaskeprogrammer det er muligt at tilføje.</t>
  </si>
  <si>
    <t>Det er et mindstekrav, at vaskemaskinen har følgende vaskeprogrammer:
*Sengevask
*vask af hjælpemidler, herunder kørestole, krykker mm.
Bekræft at dette mindstekrav er opfyldt</t>
  </si>
  <si>
    <t>Bekræft at dette mindstekrav er opfyldt</t>
  </si>
  <si>
    <r>
      <rPr>
        <sz val="10"/>
        <color rgb="FFFF0000"/>
        <rFont val="Calibri"/>
        <family val="2"/>
        <scheme val="minor"/>
      </rPr>
      <t>Det er et mindstekrav, at der ikke er sæberester på sengen efter vask.</t>
    </r>
    <r>
      <rPr>
        <sz val="10"/>
        <color theme="1"/>
        <rFont val="Calibri"/>
        <family val="2"/>
        <scheme val="minor"/>
      </rPr>
      <t xml:space="preserve">
</t>
    </r>
    <r>
      <rPr>
        <sz val="10"/>
        <color rgb="FFFF0000"/>
        <rFont val="Calibri"/>
        <family val="2"/>
        <scheme val="minor"/>
      </rPr>
      <t xml:space="preserve">
Bekræft at dette mindstekrav er opfyldt</t>
    </r>
  </si>
  <si>
    <t>Vaskemaskinen forventes i drift senest d. 1. september 2015, og det erderfor et mindstekrav at sengevaskeren  skal leveres og installeres fra uge 33, 2015 og  at alle tekniske detaljer (kapacitetskrav til el, vand, ventilation mv) for installationen er til rådighed for bygherren senest 1. juni, 2015
Bekræft at dette mindstekrav er opfyldt.</t>
  </si>
</sst>
</file>

<file path=xl/styles.xml><?xml version="1.0" encoding="utf-8"?>
<styleSheet xmlns="http://schemas.openxmlformats.org/spreadsheetml/2006/main">
  <numFmts count="2">
    <numFmt numFmtId="43" formatCode="_ * #,##0.00_ ;_ * \-#,##0.00_ ;_ * &quot;-&quot;??_ ;_ @_ "/>
    <numFmt numFmtId="164" formatCode="_ * #,##0_ ;_ * \-#,##0_ ;_ * &quot;-&quot;??_ ;_ @_ "/>
  </numFmts>
  <fonts count="31">
    <font>
      <sz val="11"/>
      <color theme="1"/>
      <name val="Calibri"/>
      <family val="2"/>
      <scheme val="minor"/>
    </font>
    <font>
      <sz val="10"/>
      <color theme="1"/>
      <name val="Calibri"/>
      <family val="2"/>
      <scheme val="minor"/>
    </font>
    <font>
      <b/>
      <sz val="18"/>
      <color theme="1"/>
      <name val="Calibri"/>
      <family val="2"/>
      <scheme val="minor"/>
    </font>
    <font>
      <sz val="11"/>
      <name val="Calibri"/>
      <family val="2"/>
      <scheme val="minor"/>
    </font>
    <font>
      <sz val="8"/>
      <color theme="1"/>
      <name val="Calibri"/>
      <family val="2"/>
      <scheme val="minor"/>
    </font>
    <font>
      <sz val="10"/>
      <color theme="0"/>
      <name val="Calibri"/>
      <family val="2"/>
      <scheme val="minor"/>
    </font>
    <font>
      <b/>
      <sz val="12"/>
      <color rgb="FFFFFFFF"/>
      <name val="Calibri"/>
      <family val="2"/>
      <scheme val="minor"/>
    </font>
    <font>
      <sz val="10"/>
      <color rgb="FFFFFFFF"/>
      <name val="Calibri"/>
      <family val="2"/>
      <scheme val="minor"/>
    </font>
    <font>
      <sz val="10"/>
      <name val="Calibri"/>
      <family val="2"/>
      <scheme val="minor"/>
    </font>
    <font>
      <sz val="10"/>
      <color rgb="FFFF0000"/>
      <name val="Calibri"/>
      <family val="2"/>
      <scheme val="minor"/>
    </font>
    <font>
      <b/>
      <sz val="10"/>
      <color theme="1"/>
      <name val="Calibri"/>
      <family val="2"/>
      <scheme val="minor"/>
    </font>
    <font>
      <sz val="16"/>
      <color rgb="FFFFFFFF"/>
      <name val="Calibri"/>
      <family val="2"/>
      <scheme val="minor"/>
    </font>
    <font>
      <i/>
      <sz val="10"/>
      <color theme="1"/>
      <name val="Calibri"/>
      <family val="2"/>
      <scheme val="minor"/>
    </font>
    <font>
      <sz val="11"/>
      <color theme="1"/>
      <name val="Calibri"/>
      <family val="2"/>
      <scheme val="minor"/>
    </font>
    <font>
      <sz val="10"/>
      <name val="Arial"/>
      <family val="2"/>
    </font>
    <font>
      <b/>
      <sz val="10"/>
      <name val="Calibri"/>
      <family val="2"/>
      <scheme val="minor"/>
    </font>
    <font>
      <b/>
      <sz val="12"/>
      <color theme="1"/>
      <name val="Calibri"/>
      <family val="2"/>
      <scheme val="minor"/>
    </font>
    <font>
      <sz val="12"/>
      <color theme="1"/>
      <name val="Calibri"/>
      <family val="2"/>
      <scheme val="minor"/>
    </font>
    <font>
      <b/>
      <sz val="8"/>
      <color theme="1"/>
      <name val="Calibri"/>
      <family val="2"/>
      <scheme val="minor"/>
    </font>
    <font>
      <b/>
      <sz val="9"/>
      <color theme="1"/>
      <name val="Calibri"/>
      <family val="2"/>
      <scheme val="minor"/>
    </font>
    <font>
      <sz val="10"/>
      <name val="Arial"/>
      <family val="2"/>
    </font>
    <font>
      <i/>
      <sz val="10"/>
      <color rgb="FF008000"/>
      <name val="Calibri"/>
      <family val="2"/>
      <scheme val="minor"/>
    </font>
    <font>
      <sz val="11"/>
      <color rgb="FF000000"/>
      <name val="Calibri"/>
      <family val="2"/>
    </font>
    <font>
      <sz val="10"/>
      <name val="Arial"/>
      <family val="2"/>
    </font>
    <font>
      <b/>
      <sz val="12"/>
      <color theme="0"/>
      <name val="Calibri"/>
      <family val="2"/>
      <scheme val="minor"/>
    </font>
    <font>
      <sz val="11"/>
      <color theme="0"/>
      <name val="Calibri"/>
      <family val="2"/>
      <scheme val="minor"/>
    </font>
    <font>
      <sz val="10"/>
      <color rgb="FF0070C0"/>
      <name val="Calibri"/>
      <family val="2"/>
      <scheme val="minor"/>
    </font>
    <font>
      <sz val="10"/>
      <color rgb="FF0070C0"/>
      <name val="Arial"/>
      <family val="2"/>
    </font>
    <font>
      <strike/>
      <sz val="10"/>
      <name val="Calibri"/>
      <family val="2"/>
      <scheme val="minor"/>
    </font>
    <font>
      <strike/>
      <sz val="10"/>
      <color rgb="FFFF0000"/>
      <name val="Calibri"/>
      <family val="2"/>
      <scheme val="minor"/>
    </font>
    <font>
      <strike/>
      <sz val="10"/>
      <color theme="1"/>
      <name val="Calibri"/>
      <family val="2"/>
      <scheme val="minor"/>
    </font>
  </fonts>
  <fills count="6">
    <fill>
      <patternFill patternType="none"/>
    </fill>
    <fill>
      <patternFill patternType="gray125"/>
    </fill>
    <fill>
      <patternFill patternType="solid">
        <fgColor rgb="FF82243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style="thin">
        <color theme="0"/>
      </bottom>
      <diagonal/>
    </border>
    <border>
      <left style="thin">
        <color theme="0" tint="-0.34998626667073579"/>
      </left>
      <right/>
      <top style="thin">
        <color theme="0" tint="-0.34998626667073579"/>
      </top>
      <bottom style="thin">
        <color theme="0" tint="-0.34998626667073579"/>
      </bottom>
      <diagonal/>
    </border>
    <border>
      <left/>
      <right/>
      <top style="thin">
        <color theme="0"/>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left>
      <right style="thin">
        <color theme="0"/>
      </right>
      <top/>
      <bottom/>
      <diagonal/>
    </border>
    <border>
      <left style="thin">
        <color theme="0" tint="-0.34998626667073579"/>
      </left>
      <right/>
      <top style="thin">
        <color theme="0"/>
      </top>
      <bottom style="thin">
        <color theme="0" tint="-0.34998626667073579"/>
      </bottom>
      <diagonal/>
    </border>
    <border>
      <left/>
      <right/>
      <top style="thin">
        <color theme="0"/>
      </top>
      <bottom style="thin">
        <color theme="0" tint="-0.34998626667073579"/>
      </bottom>
      <diagonal/>
    </border>
    <border>
      <left/>
      <right style="thin">
        <color theme="0" tint="-0.34998626667073579"/>
      </right>
      <top style="thin">
        <color theme="0"/>
      </top>
      <bottom style="thin">
        <color theme="0" tint="-0.34998626667073579"/>
      </bottom>
      <diagonal/>
    </border>
  </borders>
  <cellStyleXfs count="67">
    <xf numFmtId="0" fontId="0" fillId="0" borderId="0"/>
    <xf numFmtId="43" fontId="13" fillId="0" borderId="0" applyFont="0" applyFill="0" applyBorder="0" applyAlignment="0" applyProtection="0"/>
    <xf numFmtId="9" fontId="13" fillId="0" borderId="0" applyFont="0" applyFill="0" applyBorder="0" applyAlignment="0" applyProtection="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43" fontId="23" fillId="0" borderId="0" applyBorder="0" applyAlignment="0" applyProtection="0"/>
    <xf numFmtId="43" fontId="14" fillId="0" borderId="0" applyBorder="0" applyAlignment="0" applyProtection="0"/>
  </cellStyleXfs>
  <cellXfs count="216">
    <xf numFmtId="0" fontId="0" fillId="0" borderId="0" xfId="0"/>
    <xf numFmtId="0" fontId="1" fillId="0" borderId="1" xfId="0" applyFont="1" applyBorder="1"/>
    <xf numFmtId="0" fontId="0" fillId="0" borderId="1" xfId="0" applyFont="1" applyBorder="1" applyAlignment="1">
      <alignment vertical="center"/>
    </xf>
    <xf numFmtId="0" fontId="0" fillId="0" borderId="0" xfId="0" applyFont="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0" fillId="0" borderId="1" xfId="0" applyFont="1" applyBorder="1"/>
    <xf numFmtId="0" fontId="0" fillId="0" borderId="1" xfId="0" applyFont="1" applyBorder="1" applyAlignment="1">
      <alignment horizontal="center" vertical="center"/>
    </xf>
    <xf numFmtId="0" fontId="0" fillId="0" borderId="0" xfId="0" applyFont="1"/>
    <xf numFmtId="0" fontId="7" fillId="2" borderId="2" xfId="0" applyFont="1" applyFill="1" applyBorder="1" applyAlignment="1">
      <alignment vertical="center" wrapText="1"/>
    </xf>
    <xf numFmtId="0" fontId="7" fillId="3" borderId="1" xfId="0" applyFont="1" applyFill="1" applyBorder="1" applyAlignment="1">
      <alignment vertical="center"/>
    </xf>
    <xf numFmtId="0" fontId="0" fillId="0" borderId="0" xfId="0" applyFont="1" applyAlignment="1">
      <alignment horizontal="center" vertical="center"/>
    </xf>
    <xf numFmtId="0" fontId="7" fillId="2" borderId="2" xfId="0" applyFont="1" applyFill="1" applyBorder="1" applyAlignment="1">
      <alignment horizontal="center" vertical="center" wrapText="1"/>
    </xf>
    <xf numFmtId="0" fontId="1" fillId="0" borderId="3" xfId="0" applyFont="1" applyBorder="1" applyAlignment="1">
      <alignment horizontal="center" vertical="center"/>
    </xf>
    <xf numFmtId="0" fontId="11" fillId="2" borderId="2" xfId="0" applyFont="1" applyFill="1" applyBorder="1" applyAlignment="1">
      <alignment horizontal="center" vertical="center" wrapText="1"/>
    </xf>
    <xf numFmtId="0" fontId="10" fillId="0" borderId="1" xfId="0" applyFont="1" applyBorder="1" applyAlignment="1">
      <alignment wrapText="1"/>
    </xf>
    <xf numFmtId="0" fontId="1" fillId="0" borderId="1" xfId="0" applyFont="1" applyBorder="1" applyAlignment="1">
      <alignment wrapText="1"/>
    </xf>
    <xf numFmtId="0" fontId="12" fillId="0" borderId="1" xfId="0" applyFont="1" applyBorder="1" applyAlignment="1">
      <alignment wrapText="1"/>
    </xf>
    <xf numFmtId="0" fontId="8" fillId="0" borderId="1" xfId="0" applyFont="1" applyBorder="1" applyAlignment="1">
      <alignment wrapText="1"/>
    </xf>
    <xf numFmtId="0" fontId="0" fillId="0" borderId="0" xfId="0" applyFont="1" applyAlignment="1">
      <alignment vertical="top"/>
    </xf>
    <xf numFmtId="0" fontId="0" fillId="0" borderId="4" xfId="0" applyFont="1" applyBorder="1" applyAlignment="1">
      <alignment vertical="center" wrapText="1"/>
    </xf>
    <xf numFmtId="0" fontId="3" fillId="0" borderId="1" xfId="0" applyFont="1" applyBorder="1" applyAlignment="1">
      <alignment horizontal="left" vertical="center" wrapText="1"/>
    </xf>
    <xf numFmtId="0" fontId="0" fillId="0" borderId="1" xfId="0" applyFont="1" applyBorder="1" applyAlignment="1">
      <alignment vertical="center" wrapText="1"/>
    </xf>
    <xf numFmtId="0" fontId="8" fillId="0" borderId="3" xfId="0" applyFont="1" applyBorder="1" applyAlignment="1">
      <alignment vertical="center" wrapText="1"/>
    </xf>
    <xf numFmtId="0" fontId="8" fillId="0" borderId="3" xfId="0" applyNumberFormat="1" applyFont="1" applyBorder="1" applyAlignment="1">
      <alignment horizontal="left" vertical="center" wrapText="1"/>
    </xf>
    <xf numFmtId="0" fontId="0" fillId="0" borderId="0" xfId="0" applyFont="1" applyAlignment="1">
      <alignment vertical="center" wrapText="1"/>
    </xf>
    <xf numFmtId="0" fontId="3" fillId="0" borderId="0" xfId="0" applyFont="1" applyAlignment="1">
      <alignment horizontal="left" vertical="center" wrapText="1"/>
    </xf>
    <xf numFmtId="0" fontId="0" fillId="3" borderId="5" xfId="0" applyFont="1" applyFill="1" applyBorder="1" applyAlignment="1">
      <alignment vertical="center"/>
    </xf>
    <xf numFmtId="0" fontId="8" fillId="0" borderId="3" xfId="0" applyFont="1" applyBorder="1" applyAlignment="1">
      <alignment horizontal="center" vertical="center"/>
    </xf>
    <xf numFmtId="0" fontId="9" fillId="3" borderId="7" xfId="0" applyFont="1" applyFill="1" applyBorder="1" applyAlignment="1">
      <alignment vertical="center"/>
    </xf>
    <xf numFmtId="0" fontId="0" fillId="3" borderId="0" xfId="0" applyFont="1" applyFill="1" applyAlignment="1">
      <alignment vertical="center"/>
    </xf>
    <xf numFmtId="0" fontId="0" fillId="4" borderId="0" xfId="0" applyFill="1"/>
    <xf numFmtId="0" fontId="1" fillId="4" borderId="0" xfId="0" applyFont="1" applyFill="1"/>
    <xf numFmtId="0" fontId="15" fillId="4" borderId="0" xfId="3" applyFont="1" applyFill="1"/>
    <xf numFmtId="0" fontId="1" fillId="4" borderId="0" xfId="0" applyNumberFormat="1" applyFont="1" applyFill="1" applyBorder="1"/>
    <xf numFmtId="0" fontId="16" fillId="4" borderId="0" xfId="0" applyNumberFormat="1" applyFont="1" applyFill="1" applyBorder="1"/>
    <xf numFmtId="0" fontId="17" fillId="4" borderId="0" xfId="0" applyNumberFormat="1" applyFont="1" applyFill="1" applyBorder="1"/>
    <xf numFmtId="0" fontId="15" fillId="4" borderId="0" xfId="3" applyNumberFormat="1" applyFont="1" applyFill="1" applyAlignment="1">
      <alignment horizontal="center"/>
    </xf>
    <xf numFmtId="0" fontId="15" fillId="4" borderId="0" xfId="3" applyNumberFormat="1" applyFont="1" applyFill="1"/>
    <xf numFmtId="0" fontId="1" fillId="4" borderId="0" xfId="0" applyNumberFormat="1" applyFont="1" applyFill="1"/>
    <xf numFmtId="0" fontId="1" fillId="3" borderId="12" xfId="0" applyNumberFormat="1" applyFont="1" applyFill="1" applyBorder="1"/>
    <xf numFmtId="0" fontId="8" fillId="4" borderId="0" xfId="3" applyNumberFormat="1" applyFont="1" applyFill="1" applyAlignment="1"/>
    <xf numFmtId="0" fontId="8" fillId="4" borderId="0" xfId="3" applyNumberFormat="1" applyFont="1" applyFill="1"/>
    <xf numFmtId="0" fontId="10" fillId="4" borderId="0" xfId="0" applyNumberFormat="1" applyFont="1" applyFill="1" applyBorder="1"/>
    <xf numFmtId="0" fontId="16" fillId="4" borderId="0" xfId="0" applyNumberFormat="1" applyFont="1" applyFill="1"/>
    <xf numFmtId="0" fontId="1" fillId="4" borderId="0" xfId="0" applyNumberFormat="1" applyFont="1" applyFill="1" applyAlignment="1">
      <alignment vertical="center"/>
    </xf>
    <xf numFmtId="0" fontId="0" fillId="4" borderId="0" xfId="0" applyFill="1" applyAlignment="1">
      <alignment vertical="center" wrapText="1"/>
    </xf>
    <xf numFmtId="0" fontId="1" fillId="4" borderId="0" xfId="0" applyNumberFormat="1" applyFont="1" applyFill="1" applyAlignment="1">
      <alignment wrapText="1"/>
    </xf>
    <xf numFmtId="0" fontId="18" fillId="5" borderId="17" xfId="0" applyNumberFormat="1" applyFont="1" applyFill="1" applyBorder="1" applyAlignment="1">
      <alignment horizontal="center" vertical="center" wrapText="1"/>
    </xf>
    <xf numFmtId="0" fontId="1" fillId="4" borderId="0" xfId="0" applyNumberFormat="1" applyFont="1" applyFill="1" applyAlignment="1">
      <alignment vertical="center" wrapText="1"/>
    </xf>
    <xf numFmtId="0" fontId="1" fillId="4" borderId="0" xfId="0" applyFont="1" applyFill="1" applyAlignment="1">
      <alignment vertical="center" wrapText="1"/>
    </xf>
    <xf numFmtId="0" fontId="0" fillId="0" borderId="0" xfId="0" applyAlignment="1">
      <alignment vertical="center" wrapText="1"/>
    </xf>
    <xf numFmtId="164" fontId="1" fillId="3" borderId="12" xfId="1" applyNumberFormat="1" applyFont="1" applyFill="1" applyBorder="1" applyAlignment="1">
      <alignment horizontal="right"/>
    </xf>
    <xf numFmtId="0" fontId="0" fillId="4" borderId="0" xfId="0" applyFill="1" applyBorder="1"/>
    <xf numFmtId="0" fontId="1" fillId="4" borderId="0" xfId="0" applyNumberFormat="1" applyFont="1" applyFill="1" applyBorder="1" applyAlignment="1">
      <alignment wrapText="1"/>
    </xf>
    <xf numFmtId="0" fontId="19" fillId="4" borderId="0" xfId="0" applyNumberFormat="1" applyFont="1" applyFill="1" applyBorder="1" applyAlignment="1">
      <alignment horizontal="left"/>
    </xf>
    <xf numFmtId="164" fontId="1" fillId="4" borderId="0" xfId="1" applyNumberFormat="1" applyFont="1" applyFill="1" applyBorder="1" applyAlignment="1">
      <alignment horizontal="right"/>
    </xf>
    <xf numFmtId="0" fontId="1" fillId="4" borderId="0" xfId="0" applyFont="1" applyFill="1" applyBorder="1"/>
    <xf numFmtId="43" fontId="1" fillId="4" borderId="12" xfId="1" applyNumberFormat="1" applyFont="1" applyFill="1" applyBorder="1" applyAlignment="1">
      <alignment horizontal="right"/>
    </xf>
    <xf numFmtId="0" fontId="0" fillId="4" borderId="0" xfId="0" applyFill="1" applyAlignment="1">
      <alignment vertical="center"/>
    </xf>
    <xf numFmtId="0" fontId="19" fillId="4" borderId="12" xfId="0" applyNumberFormat="1" applyFont="1" applyFill="1" applyBorder="1" applyAlignment="1">
      <alignment vertical="center"/>
    </xf>
    <xf numFmtId="0" fontId="19" fillId="3" borderId="12" xfId="0" applyNumberFormat="1" applyFont="1" applyFill="1" applyBorder="1" applyAlignment="1">
      <alignment horizontal="center"/>
    </xf>
    <xf numFmtId="0" fontId="1" fillId="4" borderId="0" xfId="0" applyFont="1" applyFill="1" applyAlignment="1">
      <alignment vertical="center"/>
    </xf>
    <xf numFmtId="0" fontId="0" fillId="0" borderId="0" xfId="0" applyAlignment="1">
      <alignment vertical="center"/>
    </xf>
    <xf numFmtId="0" fontId="19" fillId="4" borderId="0" xfId="0" applyNumberFormat="1" applyFont="1" applyFill="1"/>
    <xf numFmtId="43" fontId="1" fillId="4" borderId="0" xfId="1" applyNumberFormat="1" applyFont="1" applyFill="1" applyAlignment="1"/>
    <xf numFmtId="0" fontId="0" fillId="4" borderId="0" xfId="0" applyNumberFormat="1" applyFill="1"/>
    <xf numFmtId="0" fontId="0" fillId="4" borderId="0" xfId="0" applyNumberFormat="1" applyFill="1" applyAlignment="1"/>
    <xf numFmtId="43" fontId="10" fillId="5" borderId="12" xfId="1" applyNumberFormat="1" applyFont="1" applyFill="1" applyBorder="1" applyAlignment="1">
      <alignment horizontal="right"/>
    </xf>
    <xf numFmtId="0" fontId="1" fillId="0" borderId="7" xfId="0" applyFont="1" applyBorder="1" applyAlignment="1">
      <alignment vertical="center"/>
    </xf>
    <xf numFmtId="0" fontId="1" fillId="0" borderId="4" xfId="0" applyFont="1" applyBorder="1" applyAlignment="1">
      <alignment vertical="center"/>
    </xf>
    <xf numFmtId="0" fontId="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21" fillId="0" borderId="1" xfId="0" applyFont="1" applyBorder="1" applyAlignment="1">
      <alignment wrapText="1"/>
    </xf>
    <xf numFmtId="0" fontId="1" fillId="0" borderId="3" xfId="0" applyFont="1" applyFill="1" applyBorder="1" applyAlignment="1">
      <alignment horizontal="center" vertical="center"/>
    </xf>
    <xf numFmtId="0" fontId="7" fillId="2" borderId="21" xfId="0" applyFont="1" applyFill="1" applyBorder="1" applyAlignment="1">
      <alignment horizontal="center" vertical="center"/>
    </xf>
    <xf numFmtId="0" fontId="0" fillId="0" borderId="5" xfId="0" applyFont="1" applyBorder="1" applyAlignment="1">
      <alignment vertical="center"/>
    </xf>
    <xf numFmtId="0" fontId="8" fillId="2" borderId="21" xfId="0" applyFont="1" applyFill="1" applyBorder="1" applyAlignment="1">
      <alignment horizontal="center" vertical="center"/>
    </xf>
    <xf numFmtId="0" fontId="7" fillId="2" borderId="21" xfId="0" applyFont="1" applyFill="1" applyBorder="1" applyAlignment="1">
      <alignment vertical="center" wrapText="1"/>
    </xf>
    <xf numFmtId="0" fontId="5" fillId="2" borderId="21" xfId="0"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1" fillId="0" borderId="3" xfId="0" applyFont="1" applyBorder="1" applyAlignment="1">
      <alignment vertical="center" wrapText="1"/>
    </xf>
    <xf numFmtId="0" fontId="1"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 fillId="0" borderId="3" xfId="0" applyFont="1" applyBorder="1" applyAlignment="1">
      <alignment vertical="top"/>
    </xf>
    <xf numFmtId="0" fontId="1" fillId="0" borderId="3" xfId="0" applyFont="1" applyBorder="1"/>
    <xf numFmtId="0" fontId="0" fillId="0" borderId="7" xfId="0" applyFont="1" applyBorder="1" applyAlignment="1">
      <alignment vertical="center"/>
    </xf>
    <xf numFmtId="0" fontId="4" fillId="0" borderId="0" xfId="0" applyFont="1" applyBorder="1" applyAlignment="1">
      <alignment horizontal="center" vertical="center"/>
    </xf>
    <xf numFmtId="0" fontId="19" fillId="0" borderId="1" xfId="0" applyFont="1" applyBorder="1"/>
    <xf numFmtId="0" fontId="19" fillId="0" borderId="4" xfId="0" applyFont="1" applyBorder="1"/>
    <xf numFmtId="0" fontId="19" fillId="0" borderId="1" xfId="0" applyFont="1" applyBorder="1" applyAlignment="1">
      <alignment vertical="center"/>
    </xf>
    <xf numFmtId="0" fontId="19" fillId="0" borderId="4" xfId="0" applyFont="1" applyBorder="1" applyAlignment="1">
      <alignment vertical="top"/>
    </xf>
    <xf numFmtId="0" fontId="19" fillId="0" borderId="0" xfId="0" applyFont="1"/>
    <xf numFmtId="0" fontId="1" fillId="0" borderId="3" xfId="0" applyFont="1" applyBorder="1" applyAlignment="1">
      <alignment vertical="center"/>
    </xf>
    <xf numFmtId="0" fontId="5" fillId="2" borderId="1" xfId="0" applyFont="1" applyFill="1" applyBorder="1" applyAlignment="1">
      <alignment horizontal="center" vertical="center" wrapText="1"/>
    </xf>
    <xf numFmtId="0" fontId="19" fillId="0" borderId="4" xfId="0" applyFont="1" applyBorder="1" applyAlignment="1">
      <alignment vertical="center"/>
    </xf>
    <xf numFmtId="0" fontId="7"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9" fillId="0" borderId="1" xfId="0" applyFont="1" applyFill="1" applyBorder="1" applyAlignment="1">
      <alignment wrapText="1"/>
    </xf>
    <xf numFmtId="0" fontId="25" fillId="0" borderId="1" xfId="0" applyFont="1" applyBorder="1" applyAlignment="1">
      <alignment vertical="center"/>
    </xf>
    <xf numFmtId="0" fontId="10" fillId="0" borderId="1" xfId="0" applyFont="1" applyFill="1" applyBorder="1"/>
    <xf numFmtId="0" fontId="4" fillId="0" borderId="1" xfId="0" applyFont="1" applyBorder="1" applyAlignment="1">
      <alignment horizontal="center" vertical="center"/>
    </xf>
    <xf numFmtId="0" fontId="0" fillId="0" borderId="0" xfId="0" applyFont="1"/>
    <xf numFmtId="0" fontId="7" fillId="3" borderId="1" xfId="0" applyFont="1" applyFill="1" applyBorder="1" applyAlignment="1">
      <alignment vertical="center"/>
    </xf>
    <xf numFmtId="0" fontId="1" fillId="0" borderId="3" xfId="0" applyFont="1" applyBorder="1" applyAlignment="1">
      <alignment horizontal="center" vertical="center"/>
    </xf>
    <xf numFmtId="0" fontId="8" fillId="0" borderId="3" xfId="0" applyFont="1" applyBorder="1" applyAlignment="1">
      <alignment horizontal="center" vertical="center"/>
    </xf>
    <xf numFmtId="0" fontId="9" fillId="3" borderId="7" xfId="0" applyFont="1" applyFill="1" applyBorder="1" applyAlignment="1">
      <alignment vertical="center"/>
    </xf>
    <xf numFmtId="0" fontId="1" fillId="0" borderId="3" xfId="0" applyFont="1" applyFill="1" applyBorder="1" applyAlignment="1">
      <alignment horizontal="center" vertical="center"/>
    </xf>
    <xf numFmtId="0" fontId="7" fillId="2" borderId="21" xfId="0" applyFont="1" applyFill="1" applyBorder="1" applyAlignment="1">
      <alignment horizontal="center" vertical="center"/>
    </xf>
    <xf numFmtId="0" fontId="0" fillId="0" borderId="5" xfId="0" applyFont="1" applyBorder="1" applyAlignment="1">
      <alignment vertical="center"/>
    </xf>
    <xf numFmtId="0" fontId="8" fillId="2" borderId="21" xfId="0" applyFont="1" applyFill="1" applyBorder="1" applyAlignment="1">
      <alignment horizontal="center" vertical="center"/>
    </xf>
    <xf numFmtId="0" fontId="7" fillId="2" borderId="21" xfId="0" applyFont="1" applyFill="1" applyBorder="1" applyAlignment="1">
      <alignment vertical="center" wrapText="1"/>
    </xf>
    <xf numFmtId="0" fontId="8" fillId="0" borderId="3" xfId="0" applyFont="1" applyFill="1" applyBorder="1" applyAlignment="1">
      <alignment vertical="center" wrapText="1"/>
    </xf>
    <xf numFmtId="0" fontId="5" fillId="2" borderId="21" xfId="0"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8" fillId="0" borderId="3" xfId="3" applyFont="1" applyFill="1" applyBorder="1" applyAlignment="1">
      <alignment horizontal="left" vertical="center" wrapText="1"/>
    </xf>
    <xf numFmtId="0" fontId="7" fillId="3" borderId="4" xfId="0" applyFont="1" applyFill="1" applyBorder="1" applyAlignment="1">
      <alignment vertical="center"/>
    </xf>
    <xf numFmtId="0" fontId="7" fillId="2" borderId="3" xfId="0" applyFont="1" applyFill="1" applyBorder="1" applyAlignment="1">
      <alignment horizontal="center" vertical="center"/>
    </xf>
    <xf numFmtId="0" fontId="7"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0" fillId="0" borderId="7" xfId="0" applyFont="1" applyBorder="1" applyAlignment="1">
      <alignment vertical="center"/>
    </xf>
    <xf numFmtId="0" fontId="4" fillId="0" borderId="0" xfId="0" applyFont="1" applyBorder="1" applyAlignment="1">
      <alignment horizontal="center" vertical="center"/>
    </xf>
    <xf numFmtId="0" fontId="19" fillId="0" borderId="4" xfId="0" applyFont="1" applyBorder="1"/>
    <xf numFmtId="0" fontId="4" fillId="0" borderId="3" xfId="0" applyFont="1" applyBorder="1" applyAlignment="1">
      <alignment horizontal="center" vertical="center"/>
    </xf>
    <xf numFmtId="0" fontId="8" fillId="0" borderId="3" xfId="0" applyFont="1" applyFill="1" applyBorder="1" applyAlignment="1">
      <alignment horizontal="center" vertical="center" wrapText="1"/>
    </xf>
    <xf numFmtId="0" fontId="8" fillId="0" borderId="0" xfId="0" applyNumberFormat="1" applyFont="1" applyBorder="1" applyAlignment="1">
      <alignment horizontal="left" vertical="center" wrapText="1"/>
    </xf>
    <xf numFmtId="0" fontId="0" fillId="0" borderId="1" xfId="0" applyFont="1" applyBorder="1" applyAlignment="1">
      <alignment vertical="center"/>
    </xf>
    <xf numFmtId="0" fontId="0" fillId="0" borderId="0" xfId="0" applyFont="1" applyAlignment="1">
      <alignment vertical="center"/>
    </xf>
    <xf numFmtId="0" fontId="4" fillId="0" borderId="1" xfId="0" applyFont="1" applyBorder="1" applyAlignment="1">
      <alignment horizontal="center" vertical="center"/>
    </xf>
    <xf numFmtId="0" fontId="0" fillId="0" borderId="0" xfId="0" applyFont="1"/>
    <xf numFmtId="0" fontId="7" fillId="3" borderId="1" xfId="0" applyFont="1" applyFill="1" applyBorder="1" applyAlignment="1">
      <alignment vertical="center"/>
    </xf>
    <xf numFmtId="0" fontId="1" fillId="0" borderId="3" xfId="0" applyFont="1" applyBorder="1" applyAlignment="1">
      <alignment horizontal="center" vertical="center"/>
    </xf>
    <xf numFmtId="0" fontId="0" fillId="0" borderId="0" xfId="0" applyFont="1" applyAlignment="1">
      <alignment vertical="top"/>
    </xf>
    <xf numFmtId="0" fontId="8" fillId="0" borderId="3" xfId="0" applyFont="1" applyBorder="1" applyAlignment="1">
      <alignment horizontal="center" vertical="center"/>
    </xf>
    <xf numFmtId="0" fontId="9" fillId="3" borderId="7" xfId="0" applyFont="1" applyFill="1" applyBorder="1" applyAlignment="1">
      <alignment vertical="center"/>
    </xf>
    <xf numFmtId="0" fontId="1" fillId="0" borderId="7" xfId="0" applyFont="1" applyBorder="1" applyAlignment="1">
      <alignment vertical="center"/>
    </xf>
    <xf numFmtId="0" fontId="1" fillId="0" borderId="4" xfId="0" applyFont="1" applyBorder="1" applyAlignment="1">
      <alignment vertical="center"/>
    </xf>
    <xf numFmtId="0" fontId="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1" fillId="0" borderId="3" xfId="0" applyFont="1" applyFill="1" applyBorder="1" applyAlignment="1">
      <alignment horizontal="left" vertical="top" wrapText="1"/>
    </xf>
    <xf numFmtId="0" fontId="1" fillId="0" borderId="3" xfId="0" applyFont="1" applyFill="1" applyBorder="1" applyAlignment="1">
      <alignment horizontal="center" vertical="center"/>
    </xf>
    <xf numFmtId="0" fontId="0" fillId="0" borderId="5" xfId="0" applyFont="1" applyBorder="1" applyAlignment="1">
      <alignment vertical="center"/>
    </xf>
    <xf numFmtId="0" fontId="7" fillId="2" borderId="21" xfId="0" applyFont="1" applyFill="1" applyBorder="1" applyAlignment="1">
      <alignment vertical="center" wrapText="1"/>
    </xf>
    <xf numFmtId="0" fontId="8" fillId="0" borderId="3" xfId="0" applyNumberFormat="1" applyFont="1" applyFill="1" applyBorder="1" applyAlignment="1">
      <alignment horizontal="lef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9" fillId="0" borderId="1" xfId="0" applyFont="1" applyBorder="1"/>
    <xf numFmtId="0" fontId="19" fillId="0" borderId="4" xfId="0" applyFont="1" applyBorder="1"/>
    <xf numFmtId="0" fontId="19" fillId="0" borderId="1" xfId="0" applyFont="1" applyBorder="1" applyAlignment="1">
      <alignment vertical="center"/>
    </xf>
    <xf numFmtId="0" fontId="19" fillId="0" borderId="4" xfId="0" applyFont="1" applyBorder="1" applyAlignment="1">
      <alignment vertical="top"/>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9" fillId="0" borderId="3" xfId="0" applyFont="1" applyFill="1" applyBorder="1" applyAlignment="1">
      <alignment horizontal="left" vertical="top" wrapText="1"/>
    </xf>
    <xf numFmtId="0" fontId="26" fillId="0" borderId="3" xfId="0" applyFont="1" applyFill="1" applyBorder="1" applyAlignment="1">
      <alignment horizontal="left" vertical="center" wrapText="1"/>
    </xf>
    <xf numFmtId="0" fontId="26" fillId="0" borderId="3" xfId="0" applyFont="1" applyBorder="1" applyAlignment="1">
      <alignment vertical="center" wrapText="1"/>
    </xf>
    <xf numFmtId="0" fontId="27" fillId="0" borderId="0" xfId="0" applyFont="1"/>
    <xf numFmtId="0" fontId="26" fillId="0" borderId="3" xfId="0" applyFont="1" applyFill="1" applyBorder="1" applyAlignment="1">
      <alignment vertical="center" wrapText="1"/>
    </xf>
    <xf numFmtId="0" fontId="8" fillId="0" borderId="3" xfId="0" applyFont="1" applyBorder="1" applyAlignment="1">
      <alignment horizontal="left" vertical="top" wrapText="1"/>
    </xf>
    <xf numFmtId="0" fontId="7" fillId="2" borderId="21" xfId="0" applyFont="1" applyFill="1" applyBorder="1" applyAlignment="1">
      <alignment horizontal="left" vertical="top" wrapText="1"/>
    </xf>
    <xf numFmtId="0" fontId="8" fillId="0" borderId="3" xfId="5" applyFont="1" applyFill="1" applyBorder="1" applyAlignment="1">
      <alignment horizontal="left" vertical="top" wrapText="1"/>
    </xf>
    <xf numFmtId="0" fontId="1" fillId="0" borderId="0" xfId="0" applyFont="1" applyAlignment="1">
      <alignment horizontal="left" vertical="top" wrapText="1"/>
    </xf>
    <xf numFmtId="0" fontId="8" fillId="0" borderId="3"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0" applyFont="1" applyFill="1" applyBorder="1" applyAlignment="1">
      <alignment horizontal="center" vertical="center"/>
    </xf>
    <xf numFmtId="0" fontId="8" fillId="0" borderId="3" xfId="22"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1" fillId="0" borderId="3" xfId="0" applyFont="1" applyBorder="1" applyAlignment="1">
      <alignment horizontal="left" vertical="top"/>
    </xf>
    <xf numFmtId="0" fontId="8" fillId="3" borderId="7" xfId="0" applyFont="1" applyFill="1" applyBorder="1" applyAlignment="1">
      <alignment vertical="center"/>
    </xf>
    <xf numFmtId="0" fontId="1" fillId="0" borderId="3" xfId="0" applyFont="1" applyBorder="1" applyAlignment="1">
      <alignment horizontal="left" vertical="top" wrapText="1"/>
    </xf>
    <xf numFmtId="0" fontId="7" fillId="2" borderId="1"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28" fillId="0" borderId="3" xfId="0" applyFont="1" applyBorder="1" applyAlignment="1">
      <alignment horizontal="left" vertical="top" wrapText="1"/>
    </xf>
    <xf numFmtId="0" fontId="9" fillId="0" borderId="3" xfId="0" applyFont="1" applyBorder="1" applyAlignment="1">
      <alignment horizontal="center" vertical="center"/>
    </xf>
    <xf numFmtId="0" fontId="9" fillId="0" borderId="3" xfId="0" applyFont="1" applyBorder="1" applyAlignment="1">
      <alignment horizontal="left" vertical="top" wrapText="1"/>
    </xf>
    <xf numFmtId="0" fontId="9" fillId="0"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9" fontId="10" fillId="4" borderId="15" xfId="2" applyFont="1" applyFill="1" applyBorder="1" applyAlignment="1">
      <alignment horizontal="center"/>
    </xf>
    <xf numFmtId="9" fontId="1" fillId="3" borderId="13" xfId="2" applyFont="1" applyFill="1" applyBorder="1" applyAlignment="1">
      <alignment horizontal="center"/>
    </xf>
    <xf numFmtId="9" fontId="1" fillId="3" borderId="14" xfId="2" applyFont="1" applyFill="1" applyBorder="1" applyAlignment="1">
      <alignment horizontal="center"/>
    </xf>
    <xf numFmtId="0" fontId="16" fillId="5" borderId="13" xfId="0" applyNumberFormat="1" applyFont="1" applyFill="1" applyBorder="1" applyAlignment="1">
      <alignment horizontal="left" vertical="center" wrapText="1"/>
    </xf>
    <xf numFmtId="0" fontId="16" fillId="5" borderId="16" xfId="0" applyNumberFormat="1" applyFont="1" applyFill="1" applyBorder="1" applyAlignment="1">
      <alignment horizontal="left" vertical="center" wrapText="1"/>
    </xf>
    <xf numFmtId="0" fontId="16" fillId="5" borderId="14" xfId="0" applyNumberFormat="1" applyFont="1" applyFill="1" applyBorder="1" applyAlignment="1">
      <alignment horizontal="left" vertical="center" wrapText="1"/>
    </xf>
    <xf numFmtId="0" fontId="19" fillId="4" borderId="12" xfId="0" applyNumberFormat="1" applyFont="1" applyFill="1" applyBorder="1" applyAlignment="1">
      <alignment horizontal="left"/>
    </xf>
    <xf numFmtId="0" fontId="10" fillId="5" borderId="0" xfId="0" applyNumberFormat="1" applyFont="1" applyFill="1" applyBorder="1" applyAlignment="1">
      <alignment horizontal="center" vertical="center" wrapText="1"/>
    </xf>
    <xf numFmtId="0" fontId="10" fillId="5" borderId="18" xfId="0" applyNumberFormat="1" applyFont="1" applyFill="1" applyBorder="1" applyAlignment="1">
      <alignment horizontal="center" vertical="center" wrapText="1"/>
    </xf>
    <xf numFmtId="0" fontId="19" fillId="4" borderId="13" xfId="0" applyNumberFormat="1" applyFont="1" applyFill="1" applyBorder="1" applyAlignment="1">
      <alignment horizontal="left" vertical="center"/>
    </xf>
    <xf numFmtId="0" fontId="19" fillId="4" borderId="16" xfId="0" applyNumberFormat="1" applyFont="1" applyFill="1" applyBorder="1" applyAlignment="1">
      <alignment horizontal="left" vertical="center"/>
    </xf>
    <xf numFmtId="0" fontId="19" fillId="4" borderId="14" xfId="0" applyNumberFormat="1" applyFont="1" applyFill="1" applyBorder="1" applyAlignment="1">
      <alignment horizontal="left" vertical="center"/>
    </xf>
    <xf numFmtId="0" fontId="16" fillId="5" borderId="19" xfId="0" applyNumberFormat="1" applyFont="1" applyFill="1" applyBorder="1" applyAlignment="1">
      <alignment horizontal="left" vertical="center" wrapText="1"/>
    </xf>
    <xf numFmtId="0" fontId="16" fillId="5" borderId="15" xfId="0" applyNumberFormat="1" applyFont="1" applyFill="1" applyBorder="1" applyAlignment="1">
      <alignment horizontal="left" vertical="center" wrapText="1"/>
    </xf>
    <xf numFmtId="0" fontId="16" fillId="5" borderId="20" xfId="0" applyNumberFormat="1" applyFont="1" applyFill="1" applyBorder="1" applyAlignment="1">
      <alignment horizontal="left" vertical="center" wrapText="1"/>
    </xf>
    <xf numFmtId="0" fontId="19" fillId="4" borderId="0" xfId="0" applyNumberFormat="1" applyFont="1" applyFill="1" applyBorder="1" applyAlignment="1">
      <alignment horizontal="left"/>
    </xf>
  </cellXfs>
  <cellStyles count="69">
    <cellStyle name="1000-sep (2 dec)" xfId="1" builtinId="3"/>
    <cellStyle name="1000-sep (2 dec) 2" xfId="65"/>
    <cellStyle name="1000-sep (2 dec) 3" xfId="66"/>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3"/>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4"/>
    <cellStyle name="Normal 3 2" xfId="5"/>
    <cellStyle name="Normal 30" xfId="32"/>
    <cellStyle name="Normal 31" xfId="33"/>
    <cellStyle name="Normal 32" xfId="34"/>
    <cellStyle name="Normal 33" xfId="35"/>
    <cellStyle name="Normal 34" xfId="36"/>
    <cellStyle name="Normal 35" xfId="37"/>
    <cellStyle name="Normal 36" xfId="38"/>
    <cellStyle name="Normal 37" xfId="39"/>
    <cellStyle name="Normal 38" xfId="40"/>
    <cellStyle name="Normal 39" xfId="41"/>
    <cellStyle name="Normal 4" xfId="6"/>
    <cellStyle name="Normal 40" xfId="42"/>
    <cellStyle name="Normal 41" xfId="43"/>
    <cellStyle name="Normal 42" xfId="44"/>
    <cellStyle name="Normal 43" xfId="45"/>
    <cellStyle name="Normal 44" xfId="46"/>
    <cellStyle name="Normal 45" xfId="47"/>
    <cellStyle name="Normal 46" xfId="48"/>
    <cellStyle name="Normal 47" xfId="49"/>
    <cellStyle name="Normal 48" xfId="50"/>
    <cellStyle name="Normal 49" xfId="51"/>
    <cellStyle name="Normal 5" xfId="7"/>
    <cellStyle name="Normal 50" xfId="52"/>
    <cellStyle name="Normal 51" xfId="53"/>
    <cellStyle name="Normal 52" xfId="54"/>
    <cellStyle name="Normal 53" xfId="55"/>
    <cellStyle name="Normal 54" xfId="56"/>
    <cellStyle name="Normal 55" xfId="57"/>
    <cellStyle name="Normal 56" xfId="58"/>
    <cellStyle name="Normal 57" xfId="59"/>
    <cellStyle name="Normal 58" xfId="60"/>
    <cellStyle name="Normal 59" xfId="61"/>
    <cellStyle name="Normal 6" xfId="8"/>
    <cellStyle name="Normal 60" xfId="62"/>
    <cellStyle name="Normal 61" xfId="63"/>
    <cellStyle name="Normal 62" xfId="64"/>
    <cellStyle name="Normal 7" xfId="9"/>
    <cellStyle name="Normal 8" xfId="10"/>
    <cellStyle name="Normal 9" xfId="11"/>
    <cellStyle name="Procent" xfId="2" builtinId="5"/>
    <cellStyle name="TableStyleLight1" xfId="65"/>
    <cellStyle name="TableStyleLight1 2" xfId="66"/>
  </cellStyles>
  <dxfs count="0"/>
  <tableStyles count="0" defaultTableStyle="TableStyleMedium2" defaultPivotStyle="PivotStyleLight16"/>
  <colors>
    <mruColors>
      <color rgb="FF822433"/>
      <color rgb="FF9900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32"/>
  <sheetViews>
    <sheetView workbookViewId="0">
      <selection activeCell="B22" sqref="B22"/>
    </sheetView>
  </sheetViews>
  <sheetFormatPr defaultColWidth="0" defaultRowHeight="15" zeroHeight="1"/>
  <cols>
    <col min="1" max="1" width="9.140625" style="8" customWidth="1"/>
    <col min="2" max="2" width="139.140625" style="8" customWidth="1"/>
    <col min="3" max="3" width="9.140625" style="8" customWidth="1"/>
    <col min="4" max="16384" width="9.140625" style="8" hidden="1"/>
  </cols>
  <sheetData>
    <row r="1" spans="1:4">
      <c r="A1" s="6"/>
      <c r="B1" s="6"/>
      <c r="C1" s="6"/>
      <c r="D1" s="6"/>
    </row>
    <row r="2" spans="1:4">
      <c r="A2" s="6"/>
      <c r="B2" s="6"/>
      <c r="C2" s="6"/>
      <c r="D2" s="6"/>
    </row>
    <row r="3" spans="1:4" ht="40.5" customHeight="1">
      <c r="A3" s="6"/>
      <c r="B3" s="14" t="s">
        <v>58</v>
      </c>
      <c r="C3" s="6"/>
      <c r="D3" s="6"/>
    </row>
    <row r="4" spans="1:4">
      <c r="A4" s="6"/>
      <c r="B4" s="15"/>
      <c r="C4" s="6"/>
      <c r="D4" s="6"/>
    </row>
    <row r="5" spans="1:4">
      <c r="A5" s="6"/>
      <c r="B5" s="15" t="s">
        <v>0</v>
      </c>
      <c r="C5" s="6"/>
      <c r="D5" s="6"/>
    </row>
    <row r="6" spans="1:4">
      <c r="A6" s="6"/>
      <c r="B6" s="16"/>
      <c r="C6" s="6"/>
      <c r="D6" s="6"/>
    </row>
    <row r="7" spans="1:4">
      <c r="A7" s="6"/>
      <c r="B7" s="73" t="s">
        <v>1</v>
      </c>
      <c r="C7" s="6"/>
      <c r="D7" s="6"/>
    </row>
    <row r="8" spans="1:4">
      <c r="A8" s="6"/>
      <c r="B8" s="16"/>
      <c r="C8" s="6"/>
      <c r="D8" s="6"/>
    </row>
    <row r="9" spans="1:4">
      <c r="A9" s="6"/>
      <c r="B9" s="15" t="s">
        <v>2</v>
      </c>
      <c r="C9" s="6"/>
      <c r="D9" s="6"/>
    </row>
    <row r="10" spans="1:4">
      <c r="A10" s="6"/>
      <c r="B10" s="16" t="s">
        <v>3</v>
      </c>
      <c r="C10" s="6"/>
      <c r="D10" s="6"/>
    </row>
    <row r="11" spans="1:4" ht="26.25">
      <c r="A11" s="6"/>
      <c r="B11" s="16" t="s">
        <v>6</v>
      </c>
      <c r="C11" s="6"/>
      <c r="D11" s="6"/>
    </row>
    <row r="12" spans="1:4">
      <c r="A12" s="6"/>
      <c r="B12" s="16"/>
      <c r="C12" s="6"/>
      <c r="D12" s="6"/>
    </row>
    <row r="13" spans="1:4">
      <c r="A13" s="6"/>
      <c r="B13" s="17" t="s">
        <v>4</v>
      </c>
      <c r="C13" s="6"/>
      <c r="D13" s="6"/>
    </row>
    <row r="14" spans="1:4" ht="26.25">
      <c r="A14" s="6"/>
      <c r="B14" s="16" t="s">
        <v>60</v>
      </c>
      <c r="C14" s="6"/>
      <c r="D14" s="6"/>
    </row>
    <row r="15" spans="1:4">
      <c r="A15" s="6"/>
      <c r="B15" s="16"/>
      <c r="C15" s="6"/>
      <c r="D15" s="6"/>
    </row>
    <row r="16" spans="1:4">
      <c r="A16" s="6"/>
      <c r="B16" s="17" t="s">
        <v>5</v>
      </c>
      <c r="C16" s="6"/>
      <c r="D16" s="6"/>
    </row>
    <row r="17" spans="1:4" ht="39">
      <c r="A17" s="6"/>
      <c r="B17" s="16" t="s">
        <v>61</v>
      </c>
      <c r="C17" s="6"/>
      <c r="D17" s="6"/>
    </row>
    <row r="18" spans="1:4" ht="7.5" customHeight="1">
      <c r="A18" s="6"/>
      <c r="B18" s="16"/>
      <c r="C18" s="6"/>
      <c r="D18" s="6"/>
    </row>
    <row r="19" spans="1:4" ht="34.5" customHeight="1">
      <c r="A19" s="6"/>
      <c r="B19" s="18" t="s">
        <v>57</v>
      </c>
      <c r="C19" s="6"/>
      <c r="D19" s="6"/>
    </row>
    <row r="20" spans="1:4">
      <c r="A20" s="6"/>
      <c r="B20" s="18"/>
      <c r="C20" s="6"/>
      <c r="D20" s="6"/>
    </row>
    <row r="21" spans="1:4">
      <c r="A21" s="6"/>
      <c r="B21" s="101"/>
      <c r="C21" s="6"/>
      <c r="D21" s="6"/>
    </row>
    <row r="22" spans="1:4">
      <c r="A22" s="6"/>
      <c r="B22" s="99"/>
      <c r="C22" s="6"/>
      <c r="D22" s="6"/>
    </row>
    <row r="23" spans="1:4">
      <c r="A23" s="6"/>
      <c r="B23" s="1"/>
      <c r="C23" s="6"/>
      <c r="D23" s="6"/>
    </row>
    <row r="24" spans="1:4">
      <c r="A24" s="6"/>
      <c r="B24" s="1"/>
      <c r="C24" s="6"/>
      <c r="D24" s="6"/>
    </row>
    <row r="25" spans="1:4">
      <c r="A25" s="6"/>
      <c r="B25" s="6"/>
      <c r="C25" s="6"/>
      <c r="D25" s="6"/>
    </row>
    <row r="26" spans="1:4">
      <c r="A26" s="6"/>
      <c r="B26" s="6"/>
      <c r="C26" s="6"/>
      <c r="D26" s="6"/>
    </row>
    <row r="27" spans="1:4" hidden="1">
      <c r="A27" s="6"/>
      <c r="B27" s="6"/>
      <c r="C27" s="6"/>
      <c r="D27" s="6"/>
    </row>
    <row r="28" spans="1:4" hidden="1"/>
    <row r="29" spans="1:4" hidden="1"/>
    <row r="30" spans="1:4" hidden="1"/>
    <row r="31" spans="1:4" hidden="1"/>
    <row r="32" spans="1:4" hidden="1"/>
  </sheetData>
  <customSheetViews>
    <customSheetView guid="{616DC987-D684-480B-B77D-B93D87BBA272}" hiddenRows="1" hiddenColumns="1">
      <selection activeCell="B26" sqref="B2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J225"/>
  <sheetViews>
    <sheetView tabSelected="1" zoomScaleNormal="100" zoomScaleSheetLayoutView="100" workbookViewId="0">
      <selection activeCell="G13" sqref="G13"/>
    </sheetView>
  </sheetViews>
  <sheetFormatPr defaultColWidth="0" defaultRowHeight="15" zeroHeight="1"/>
  <cols>
    <col min="1" max="1" width="8.140625" style="92" customWidth="1"/>
    <col min="2" max="2" width="5.85546875" style="5" customWidth="1"/>
    <col min="3" max="3" width="88.85546875" style="25" customWidth="1"/>
    <col min="4" max="4" width="13" style="11" customWidth="1"/>
    <col min="5" max="5" width="3.42578125" style="30" customWidth="1"/>
    <col min="6" max="6" width="5.85546875" style="5" customWidth="1"/>
    <col min="7" max="7" width="78.5703125" style="25" customWidth="1"/>
    <col min="8" max="8" width="28.42578125" style="26" customWidth="1"/>
    <col min="9" max="9" width="5.28515625" style="3" customWidth="1"/>
    <col min="10" max="10" width="5.28515625" style="5" customWidth="1"/>
    <col min="11" max="16384" width="9.140625" style="8" hidden="1"/>
  </cols>
  <sheetData>
    <row r="1" spans="1:10" ht="33" customHeight="1">
      <c r="A1" s="88"/>
      <c r="B1" s="4"/>
      <c r="C1" s="188" t="s">
        <v>133</v>
      </c>
      <c r="D1" s="189"/>
      <c r="E1" s="189"/>
      <c r="F1" s="189"/>
      <c r="G1" s="189"/>
      <c r="H1" s="190"/>
      <c r="I1" s="2"/>
      <c r="J1" s="4"/>
    </row>
    <row r="2" spans="1:10" ht="15" customHeight="1">
      <c r="A2" s="89"/>
      <c r="B2" s="4"/>
      <c r="C2" s="22"/>
      <c r="D2" s="7"/>
      <c r="E2" s="27"/>
      <c r="F2" s="4"/>
      <c r="G2" s="20"/>
      <c r="H2" s="21"/>
      <c r="I2" s="2"/>
      <c r="J2" s="4"/>
    </row>
    <row r="3" spans="1:10" ht="29.25" customHeight="1">
      <c r="A3" s="89"/>
      <c r="B3" s="197" t="s">
        <v>17</v>
      </c>
      <c r="C3" s="198"/>
      <c r="D3" s="198"/>
      <c r="E3" s="198"/>
      <c r="F3" s="198"/>
      <c r="G3" s="198"/>
      <c r="H3" s="21"/>
      <c r="I3" s="100" t="s">
        <v>7</v>
      </c>
      <c r="J3" s="4"/>
    </row>
    <row r="4" spans="1:10" ht="27.75" customHeight="1">
      <c r="A4" s="89"/>
      <c r="B4" s="12">
        <v>1</v>
      </c>
      <c r="C4" s="9" t="s">
        <v>18</v>
      </c>
      <c r="D4" s="199" t="s">
        <v>13</v>
      </c>
      <c r="E4" s="199"/>
      <c r="F4" s="199"/>
      <c r="G4" s="199"/>
      <c r="H4" s="21"/>
      <c r="I4" s="100" t="s">
        <v>14</v>
      </c>
      <c r="J4" s="4"/>
    </row>
    <row r="5" spans="1:10">
      <c r="A5" s="89"/>
      <c r="B5" s="13" t="s">
        <v>8</v>
      </c>
      <c r="C5" s="23" t="s">
        <v>73</v>
      </c>
      <c r="D5" s="191" t="s">
        <v>79</v>
      </c>
      <c r="E5" s="192"/>
      <c r="F5" s="192"/>
      <c r="G5" s="193"/>
      <c r="H5" s="21"/>
      <c r="I5" s="2"/>
      <c r="J5" s="4"/>
    </row>
    <row r="6" spans="1:10">
      <c r="A6" s="89"/>
      <c r="B6" s="13" t="s">
        <v>9</v>
      </c>
      <c r="C6" s="23" t="s">
        <v>59</v>
      </c>
      <c r="D6" s="194"/>
      <c r="E6" s="195"/>
      <c r="F6" s="195"/>
      <c r="G6" s="196"/>
      <c r="H6" s="21"/>
      <c r="I6" s="2"/>
      <c r="J6" s="4"/>
    </row>
    <row r="7" spans="1:10" ht="15" customHeight="1">
      <c r="A7" s="89"/>
      <c r="B7" s="4"/>
      <c r="C7" s="22"/>
      <c r="D7" s="7"/>
      <c r="E7" s="27"/>
      <c r="F7" s="4"/>
      <c r="G7" s="22"/>
      <c r="H7" s="21"/>
      <c r="I7" s="2"/>
      <c r="J7" s="4"/>
    </row>
    <row r="8" spans="1:10" s="3" customFormat="1" ht="27" customHeight="1">
      <c r="A8" s="95"/>
      <c r="B8" s="182" t="s">
        <v>11</v>
      </c>
      <c r="C8" s="183"/>
      <c r="D8" s="184"/>
      <c r="E8" s="10"/>
      <c r="F8" s="185" t="s">
        <v>12</v>
      </c>
      <c r="G8" s="186"/>
      <c r="H8" s="187"/>
      <c r="I8" s="70"/>
      <c r="J8" s="72"/>
    </row>
    <row r="9" spans="1:10" s="3" customFormat="1" ht="27" customHeight="1">
      <c r="A9" s="90"/>
      <c r="B9" s="96">
        <v>2</v>
      </c>
      <c r="C9" s="155" t="s">
        <v>78</v>
      </c>
      <c r="D9" s="98" t="s">
        <v>74</v>
      </c>
      <c r="E9" s="10"/>
      <c r="F9" s="96">
        <v>3</v>
      </c>
      <c r="G9" s="97"/>
      <c r="H9" s="94" t="s">
        <v>13</v>
      </c>
      <c r="I9" s="70"/>
      <c r="J9" s="72"/>
    </row>
    <row r="10" spans="1:10" s="19" customFormat="1" ht="38.25">
      <c r="A10" s="91"/>
      <c r="B10" s="105" t="s">
        <v>63</v>
      </c>
      <c r="C10" s="178" t="s">
        <v>198</v>
      </c>
      <c r="D10" s="82"/>
      <c r="E10" s="29"/>
      <c r="F10" s="116"/>
      <c r="G10" s="116"/>
      <c r="H10" s="82"/>
      <c r="I10" s="69"/>
      <c r="J10" s="71"/>
    </row>
    <row r="11" spans="1:10" s="19" customFormat="1" ht="38.25">
      <c r="A11" s="91"/>
      <c r="B11" s="133" t="s">
        <v>64</v>
      </c>
      <c r="C11" s="163" t="s">
        <v>199</v>
      </c>
      <c r="D11" s="84"/>
      <c r="E11" s="29"/>
      <c r="F11" s="84"/>
      <c r="G11" s="84"/>
      <c r="H11" s="84"/>
      <c r="I11" s="69"/>
      <c r="J11" s="71"/>
    </row>
    <row r="12" spans="1:10" s="19" customFormat="1" ht="38.25">
      <c r="A12" s="91"/>
      <c r="B12" s="133" t="s">
        <v>65</v>
      </c>
      <c r="C12" s="163" t="s">
        <v>200</v>
      </c>
      <c r="D12" s="84"/>
      <c r="E12" s="29"/>
      <c r="F12" s="84"/>
      <c r="G12" s="84"/>
      <c r="H12" s="84"/>
      <c r="I12" s="69"/>
      <c r="J12" s="71"/>
    </row>
    <row r="13" spans="1:10" s="19" customFormat="1" ht="38.25">
      <c r="A13" s="91"/>
      <c r="B13" s="133" t="s">
        <v>66</v>
      </c>
      <c r="C13" s="163" t="s">
        <v>201</v>
      </c>
      <c r="D13" s="84"/>
      <c r="E13" s="29"/>
      <c r="F13" s="84"/>
      <c r="G13" s="84"/>
      <c r="H13" s="84"/>
      <c r="I13" s="69"/>
      <c r="J13" s="71"/>
    </row>
    <row r="14" spans="1:10" s="19" customFormat="1" ht="51">
      <c r="A14" s="91"/>
      <c r="B14" s="133" t="s">
        <v>67</v>
      </c>
      <c r="C14" s="163" t="s">
        <v>161</v>
      </c>
      <c r="D14" s="83"/>
      <c r="E14" s="29"/>
      <c r="F14" s="83"/>
      <c r="G14" s="83"/>
      <c r="H14" s="83"/>
      <c r="I14" s="69"/>
      <c r="J14" s="71"/>
    </row>
    <row r="15" spans="1:10" s="19" customFormat="1" ht="78" customHeight="1">
      <c r="A15" s="91"/>
      <c r="B15" s="133" t="s">
        <v>68</v>
      </c>
      <c r="C15" s="178" t="s">
        <v>202</v>
      </c>
      <c r="D15" s="83"/>
      <c r="E15" s="29"/>
      <c r="F15" s="83"/>
      <c r="G15" s="160"/>
      <c r="H15" s="83"/>
      <c r="I15" s="69"/>
      <c r="J15" s="71"/>
    </row>
    <row r="16" spans="1:10" s="19" customFormat="1" ht="38.25">
      <c r="A16" s="91"/>
      <c r="B16" s="133" t="s">
        <v>69</v>
      </c>
      <c r="C16" s="178" t="s">
        <v>163</v>
      </c>
      <c r="D16" s="28"/>
      <c r="E16" s="29"/>
      <c r="F16" s="13"/>
      <c r="G16" s="23"/>
      <c r="H16" s="24"/>
      <c r="I16" s="69"/>
      <c r="J16" s="71"/>
    </row>
    <row r="17" spans="1:10" s="19" customFormat="1" ht="38.25">
      <c r="A17" s="91"/>
      <c r="B17" s="133" t="s">
        <v>70</v>
      </c>
      <c r="C17" s="178" t="s">
        <v>162</v>
      </c>
      <c r="D17" s="28"/>
      <c r="E17" s="29"/>
      <c r="F17" s="13"/>
      <c r="G17" s="23"/>
      <c r="H17" s="24"/>
      <c r="I17" s="69"/>
      <c r="J17" s="71"/>
    </row>
    <row r="18" spans="1:10" s="19" customFormat="1" ht="51">
      <c r="A18" s="91"/>
      <c r="B18" s="133" t="s">
        <v>71</v>
      </c>
      <c r="C18" s="178" t="s">
        <v>248</v>
      </c>
      <c r="D18" s="28"/>
      <c r="E18" s="29"/>
      <c r="F18" s="13"/>
      <c r="G18" s="161"/>
      <c r="H18" s="24"/>
      <c r="I18" s="69"/>
      <c r="J18" s="71"/>
    </row>
    <row r="19" spans="1:10" s="19" customFormat="1" ht="51">
      <c r="A19" s="91"/>
      <c r="B19" s="133" t="s">
        <v>72</v>
      </c>
      <c r="C19" s="163" t="s">
        <v>216</v>
      </c>
      <c r="D19" s="28"/>
      <c r="E19" s="29"/>
      <c r="F19" s="13"/>
      <c r="G19" s="23"/>
      <c r="H19" s="24"/>
      <c r="I19" s="69"/>
      <c r="J19" s="71"/>
    </row>
    <row r="20" spans="1:10" s="134" customFormat="1" ht="38.25">
      <c r="A20" s="152"/>
      <c r="B20" s="179" t="s">
        <v>250</v>
      </c>
      <c r="C20" s="180" t="s">
        <v>249</v>
      </c>
      <c r="D20" s="135"/>
      <c r="E20" s="136"/>
      <c r="F20" s="133"/>
      <c r="G20" s="23"/>
      <c r="H20" s="24"/>
      <c r="I20" s="137"/>
      <c r="J20" s="139"/>
    </row>
    <row r="21" spans="1:10" s="129" customFormat="1" ht="27" customHeight="1">
      <c r="A21" s="151"/>
      <c r="B21" s="154">
        <v>3</v>
      </c>
      <c r="C21" s="176" t="s">
        <v>247</v>
      </c>
      <c r="D21" s="157"/>
      <c r="E21" s="132"/>
      <c r="F21" s="154"/>
      <c r="G21" s="156" t="str">
        <f>C21</f>
        <v>Generel funktion</v>
      </c>
      <c r="H21" s="153"/>
      <c r="I21" s="138"/>
      <c r="J21" s="140"/>
    </row>
    <row r="22" spans="1:10" s="134" customFormat="1" ht="76.5">
      <c r="A22" s="152"/>
      <c r="B22" s="142" t="s">
        <v>80</v>
      </c>
      <c r="C22" s="163" t="s">
        <v>217</v>
      </c>
      <c r="D22" s="147"/>
      <c r="E22" s="136"/>
      <c r="F22" s="147" t="s">
        <v>137</v>
      </c>
      <c r="G22" s="148" t="s">
        <v>218</v>
      </c>
      <c r="H22" s="147"/>
      <c r="I22" s="137"/>
      <c r="J22" s="139"/>
    </row>
    <row r="23" spans="1:10" s="134" customFormat="1" ht="51">
      <c r="A23" s="152"/>
      <c r="B23" s="142" t="s">
        <v>81</v>
      </c>
      <c r="C23" s="163" t="s">
        <v>219</v>
      </c>
      <c r="D23" s="147"/>
      <c r="E23" s="136"/>
      <c r="F23" s="147" t="s">
        <v>138</v>
      </c>
      <c r="G23" s="141" t="s">
        <v>210</v>
      </c>
      <c r="H23" s="147"/>
      <c r="I23" s="137"/>
      <c r="J23" s="139"/>
    </row>
    <row r="24" spans="1:10" s="134" customFormat="1" ht="89.25">
      <c r="A24" s="152"/>
      <c r="B24" s="181" t="s">
        <v>82</v>
      </c>
      <c r="C24" s="180" t="s">
        <v>258</v>
      </c>
      <c r="D24" s="147"/>
      <c r="E24" s="136"/>
      <c r="F24" s="147" t="s">
        <v>159</v>
      </c>
      <c r="G24" s="141" t="s">
        <v>223</v>
      </c>
      <c r="H24" s="147"/>
      <c r="I24" s="137"/>
      <c r="J24" s="139"/>
    </row>
    <row r="25" spans="1:10" s="134" customFormat="1" ht="76.5">
      <c r="A25" s="152"/>
      <c r="B25" s="142" t="s">
        <v>83</v>
      </c>
      <c r="C25" s="163" t="s">
        <v>220</v>
      </c>
      <c r="D25" s="147"/>
      <c r="E25" s="136"/>
      <c r="F25" s="147" t="s">
        <v>160</v>
      </c>
      <c r="G25" s="141" t="s">
        <v>222</v>
      </c>
      <c r="H25" s="147"/>
      <c r="I25" s="137"/>
      <c r="J25" s="139"/>
    </row>
    <row r="26" spans="1:10" s="134" customFormat="1" ht="153">
      <c r="A26" s="152"/>
      <c r="B26" s="142" t="s">
        <v>84</v>
      </c>
      <c r="C26" s="163" t="s">
        <v>221</v>
      </c>
      <c r="D26" s="147"/>
      <c r="E26" s="136"/>
      <c r="F26" s="147" t="s">
        <v>208</v>
      </c>
      <c r="G26" s="146" t="s">
        <v>211</v>
      </c>
      <c r="H26" s="147"/>
      <c r="I26" s="137"/>
      <c r="J26" s="139"/>
    </row>
    <row r="27" spans="1:10" s="134" customFormat="1" ht="72.75" customHeight="1">
      <c r="A27" s="152"/>
      <c r="B27" s="142" t="s">
        <v>85</v>
      </c>
      <c r="C27" s="163" t="s">
        <v>224</v>
      </c>
      <c r="D27" s="147"/>
      <c r="E27" s="136"/>
      <c r="F27" s="147"/>
      <c r="G27" s="147"/>
      <c r="H27" s="147"/>
      <c r="I27" s="137"/>
      <c r="J27" s="139"/>
    </row>
    <row r="28" spans="1:10" s="134" customFormat="1" ht="64.5" customHeight="1">
      <c r="A28" s="152"/>
      <c r="B28" s="142" t="s">
        <v>86</v>
      </c>
      <c r="C28" s="163" t="s">
        <v>215</v>
      </c>
      <c r="D28" s="147"/>
      <c r="E28" s="136"/>
      <c r="F28" s="147"/>
      <c r="G28" s="147"/>
      <c r="H28" s="147"/>
      <c r="I28" s="137"/>
      <c r="J28" s="139"/>
    </row>
    <row r="29" spans="1:10" s="134" customFormat="1" ht="51">
      <c r="A29" s="152"/>
      <c r="B29" s="142" t="s">
        <v>87</v>
      </c>
      <c r="C29" s="163" t="s">
        <v>225</v>
      </c>
      <c r="D29" s="147"/>
      <c r="E29" s="136"/>
      <c r="F29" s="147"/>
      <c r="G29" s="147"/>
      <c r="H29" s="147"/>
      <c r="I29" s="137"/>
      <c r="J29" s="139"/>
    </row>
    <row r="30" spans="1:10" s="134" customFormat="1" ht="76.5">
      <c r="A30" s="152"/>
      <c r="B30" s="142" t="s">
        <v>88</v>
      </c>
      <c r="C30" s="178" t="s">
        <v>226</v>
      </c>
      <c r="D30" s="147"/>
      <c r="E30" s="136"/>
      <c r="F30" s="147"/>
      <c r="G30" s="159"/>
      <c r="H30" s="147"/>
      <c r="I30" s="137"/>
      <c r="J30" s="139"/>
    </row>
    <row r="31" spans="1:10" s="134" customFormat="1" ht="153">
      <c r="A31" s="152"/>
      <c r="B31" s="142" t="s">
        <v>89</v>
      </c>
      <c r="C31" s="163" t="s">
        <v>231</v>
      </c>
      <c r="D31" s="147"/>
      <c r="E31" s="136"/>
      <c r="F31" s="147"/>
      <c r="H31" s="147"/>
      <c r="I31" s="137"/>
      <c r="J31" s="139"/>
    </row>
    <row r="32" spans="1:10" s="134" customFormat="1" ht="89.25">
      <c r="A32" s="152"/>
      <c r="B32" s="142" t="s">
        <v>90</v>
      </c>
      <c r="C32" s="163" t="s">
        <v>227</v>
      </c>
      <c r="D32" s="147"/>
      <c r="E32" s="136"/>
      <c r="F32" s="147"/>
      <c r="G32" s="147"/>
      <c r="H32" s="147"/>
      <c r="I32" s="137"/>
      <c r="J32" s="139"/>
    </row>
    <row r="33" spans="1:10" s="134" customFormat="1" ht="38.25">
      <c r="A33" s="152"/>
      <c r="B33" s="142" t="s">
        <v>91</v>
      </c>
      <c r="C33" s="163" t="s">
        <v>228</v>
      </c>
      <c r="D33" s="147"/>
      <c r="E33" s="136"/>
      <c r="F33" s="147"/>
      <c r="G33" s="147"/>
      <c r="H33" s="147"/>
      <c r="I33" s="137"/>
      <c r="J33" s="139"/>
    </row>
    <row r="34" spans="1:10" s="134" customFormat="1" ht="51">
      <c r="A34" s="152"/>
      <c r="B34" s="142" t="s">
        <v>132</v>
      </c>
      <c r="C34" s="163" t="s">
        <v>229</v>
      </c>
      <c r="D34" s="147"/>
      <c r="E34" s="136"/>
      <c r="F34" s="147"/>
      <c r="G34" s="147"/>
      <c r="H34" s="147"/>
      <c r="I34" s="137"/>
      <c r="J34" s="139"/>
    </row>
    <row r="35" spans="1:10" s="19" customFormat="1" ht="63.75">
      <c r="A35" s="91"/>
      <c r="B35" s="142" t="s">
        <v>136</v>
      </c>
      <c r="C35" s="141" t="s">
        <v>230</v>
      </c>
      <c r="D35" s="147"/>
      <c r="E35" s="107"/>
      <c r="F35" s="147"/>
      <c r="G35" s="147"/>
      <c r="H35" s="127"/>
      <c r="I35" s="69"/>
      <c r="J35" s="71"/>
    </row>
    <row r="36" spans="1:10" s="3" customFormat="1" ht="27" customHeight="1">
      <c r="A36" s="90"/>
      <c r="B36" s="75">
        <v>4</v>
      </c>
      <c r="C36" s="164" t="s">
        <v>62</v>
      </c>
      <c r="D36" s="77"/>
      <c r="E36" s="10"/>
      <c r="F36" s="75">
        <v>4</v>
      </c>
      <c r="G36" s="78" t="str">
        <f>C36</f>
        <v>Funktionalitet</v>
      </c>
      <c r="H36" s="79"/>
      <c r="I36" s="70"/>
      <c r="J36" s="72"/>
    </row>
    <row r="37" spans="1:10" s="19" customFormat="1" ht="72" customHeight="1">
      <c r="A37" s="91"/>
      <c r="B37" s="142" t="s">
        <v>92</v>
      </c>
      <c r="C37" s="165" t="s">
        <v>232</v>
      </c>
      <c r="D37" s="28"/>
      <c r="E37" s="29"/>
      <c r="F37" s="142" t="s">
        <v>105</v>
      </c>
      <c r="G37" s="171" t="s">
        <v>212</v>
      </c>
      <c r="H37" s="80"/>
      <c r="I37" s="69"/>
      <c r="J37" s="71"/>
    </row>
    <row r="38" spans="1:10" s="19" customFormat="1" ht="81" customHeight="1">
      <c r="A38" s="91"/>
      <c r="B38" s="142" t="s">
        <v>93</v>
      </c>
      <c r="C38" s="141" t="s">
        <v>233</v>
      </c>
      <c r="D38" s="28"/>
      <c r="E38" s="29"/>
      <c r="F38" s="142" t="s">
        <v>106</v>
      </c>
      <c r="G38" s="141" t="s">
        <v>170</v>
      </c>
      <c r="H38" s="80"/>
      <c r="I38" s="69"/>
      <c r="J38" s="71"/>
    </row>
    <row r="39" spans="1:10" s="19" customFormat="1" ht="51">
      <c r="A39" s="91"/>
      <c r="B39" s="142" t="s">
        <v>94</v>
      </c>
      <c r="C39" s="166" t="s">
        <v>234</v>
      </c>
      <c r="D39" s="28"/>
      <c r="E39" s="29"/>
      <c r="F39" s="142" t="s">
        <v>209</v>
      </c>
      <c r="G39" s="141" t="s">
        <v>213</v>
      </c>
      <c r="H39" s="80"/>
      <c r="I39" s="69"/>
      <c r="J39" s="71"/>
    </row>
    <row r="40" spans="1:10" s="19" customFormat="1" ht="60.75" customHeight="1">
      <c r="A40" s="91"/>
      <c r="B40" s="142" t="s">
        <v>95</v>
      </c>
      <c r="C40" s="167" t="s">
        <v>235</v>
      </c>
      <c r="D40" s="28"/>
      <c r="E40" s="29"/>
      <c r="F40" s="108"/>
      <c r="G40" s="141"/>
      <c r="H40" s="80"/>
      <c r="I40" s="69"/>
      <c r="J40" s="71"/>
    </row>
    <row r="41" spans="1:10" s="19" customFormat="1" ht="63.75">
      <c r="A41" s="91"/>
      <c r="B41" s="142" t="s">
        <v>96</v>
      </c>
      <c r="C41" s="141" t="s">
        <v>236</v>
      </c>
      <c r="D41" s="28"/>
      <c r="E41" s="29"/>
      <c r="F41" s="108"/>
      <c r="G41" s="169"/>
      <c r="H41" s="80"/>
      <c r="I41" s="69"/>
      <c r="J41" s="71"/>
    </row>
    <row r="42" spans="1:10" s="19" customFormat="1" ht="63.75">
      <c r="A42" s="91"/>
      <c r="B42" s="142" t="s">
        <v>97</v>
      </c>
      <c r="C42" s="141" t="s">
        <v>164</v>
      </c>
      <c r="D42" s="28"/>
      <c r="E42" s="29"/>
      <c r="F42" s="108"/>
      <c r="G42" s="171"/>
      <c r="H42" s="80"/>
      <c r="I42" s="69"/>
      <c r="J42" s="71"/>
    </row>
    <row r="43" spans="1:10" ht="51">
      <c r="A43" s="89"/>
      <c r="B43" s="142" t="s">
        <v>98</v>
      </c>
      <c r="C43" s="141" t="s">
        <v>237</v>
      </c>
      <c r="D43" s="28"/>
      <c r="E43" s="29"/>
      <c r="F43" s="108"/>
      <c r="G43" s="171"/>
      <c r="H43" s="80"/>
      <c r="I43" s="76"/>
      <c r="J43" s="4"/>
    </row>
    <row r="44" spans="1:10" s="131" customFormat="1" ht="38.25">
      <c r="A44" s="150"/>
      <c r="B44" s="142" t="s">
        <v>99</v>
      </c>
      <c r="C44" s="141" t="s">
        <v>165</v>
      </c>
      <c r="D44" s="135"/>
      <c r="E44" s="136"/>
      <c r="F44" s="142"/>
      <c r="G44" s="171"/>
      <c r="H44" s="145"/>
      <c r="I44" s="143"/>
      <c r="J44" s="130"/>
    </row>
    <row r="45" spans="1:10" ht="62.25" customHeight="1">
      <c r="A45" s="89"/>
      <c r="B45" s="142" t="s">
        <v>100</v>
      </c>
      <c r="C45" s="141" t="s">
        <v>203</v>
      </c>
      <c r="D45" s="28"/>
      <c r="E45" s="29"/>
      <c r="F45" s="142"/>
      <c r="G45" s="171"/>
      <c r="H45" s="80"/>
      <c r="I45" s="76"/>
      <c r="J45" s="4"/>
    </row>
    <row r="46" spans="1:10" ht="51">
      <c r="A46" s="89"/>
      <c r="B46" s="142" t="s">
        <v>101</v>
      </c>
      <c r="C46" s="141" t="s">
        <v>166</v>
      </c>
      <c r="D46" s="28"/>
      <c r="E46" s="29"/>
      <c r="F46" s="142"/>
      <c r="G46" s="171"/>
      <c r="H46" s="80"/>
      <c r="I46" s="76"/>
      <c r="J46" s="4"/>
    </row>
    <row r="47" spans="1:10" ht="89.25">
      <c r="A47" s="89"/>
      <c r="B47" s="142" t="s">
        <v>102</v>
      </c>
      <c r="C47" s="141" t="s">
        <v>167</v>
      </c>
      <c r="D47" s="28"/>
      <c r="E47" s="29"/>
      <c r="F47" s="142"/>
      <c r="G47" s="171"/>
      <c r="H47" s="80"/>
      <c r="I47" s="76"/>
      <c r="J47" s="4"/>
    </row>
    <row r="48" spans="1:10" ht="38.25">
      <c r="A48" s="89"/>
      <c r="B48" s="142" t="s">
        <v>103</v>
      </c>
      <c r="C48" s="141" t="s">
        <v>168</v>
      </c>
      <c r="D48" s="28"/>
      <c r="E48" s="29"/>
      <c r="F48" s="108"/>
      <c r="G48" s="171"/>
      <c r="H48" s="80"/>
      <c r="I48" s="76"/>
      <c r="J48" s="4"/>
    </row>
    <row r="49" spans="1:10" s="103" customFormat="1" ht="63.75">
      <c r="A49" s="124"/>
      <c r="B49" s="142" t="s">
        <v>104</v>
      </c>
      <c r="C49" s="141" t="s">
        <v>169</v>
      </c>
      <c r="D49" s="106"/>
      <c r="E49" s="107"/>
      <c r="F49" s="108"/>
      <c r="G49" s="171"/>
      <c r="H49" s="115"/>
      <c r="I49" s="110"/>
      <c r="J49" s="102"/>
    </row>
    <row r="50" spans="1:10" s="3" customFormat="1" ht="27" customHeight="1">
      <c r="A50" s="90"/>
      <c r="B50" s="75">
        <v>5</v>
      </c>
      <c r="C50" s="164" t="s">
        <v>77</v>
      </c>
      <c r="D50" s="77"/>
      <c r="E50" s="10"/>
      <c r="F50" s="75">
        <f>B50</f>
        <v>5</v>
      </c>
      <c r="G50" s="78" t="str">
        <f>C50</f>
        <v>Programmer og dosering</v>
      </c>
      <c r="H50" s="79"/>
      <c r="I50" s="70"/>
      <c r="J50" s="72"/>
    </row>
    <row r="51" spans="1:10" s="131" customFormat="1" ht="38.25">
      <c r="A51" s="150"/>
      <c r="B51" s="142" t="s">
        <v>107</v>
      </c>
      <c r="C51" s="167" t="s">
        <v>171</v>
      </c>
      <c r="D51" s="135"/>
      <c r="E51" s="136"/>
      <c r="F51" s="142" t="s">
        <v>141</v>
      </c>
      <c r="G51" s="81" t="s">
        <v>175</v>
      </c>
      <c r="H51" s="145"/>
      <c r="I51" s="143"/>
      <c r="J51" s="130"/>
    </row>
    <row r="52" spans="1:10" s="131" customFormat="1" ht="76.5">
      <c r="A52" s="150"/>
      <c r="B52" s="142" t="s">
        <v>108</v>
      </c>
      <c r="C52" s="167" t="s">
        <v>172</v>
      </c>
      <c r="D52" s="135"/>
      <c r="E52" s="136"/>
      <c r="F52" s="142" t="s">
        <v>142</v>
      </c>
      <c r="G52" s="175" t="s">
        <v>254</v>
      </c>
      <c r="H52" s="145"/>
      <c r="I52" s="143"/>
      <c r="J52" s="130"/>
    </row>
    <row r="53" spans="1:10" s="131" customFormat="1" ht="76.5">
      <c r="A53" s="150"/>
      <c r="B53" s="142" t="s">
        <v>109</v>
      </c>
      <c r="C53" s="167" t="s">
        <v>205</v>
      </c>
      <c r="D53" s="135"/>
      <c r="E53" s="136"/>
      <c r="F53" s="142" t="s">
        <v>143</v>
      </c>
      <c r="G53" s="175" t="s">
        <v>176</v>
      </c>
      <c r="H53" s="145"/>
      <c r="I53" s="143"/>
      <c r="J53" s="130"/>
    </row>
    <row r="54" spans="1:10" s="131" customFormat="1" ht="99.75" customHeight="1">
      <c r="A54" s="150"/>
      <c r="B54" s="142" t="s">
        <v>110</v>
      </c>
      <c r="C54" s="167" t="s">
        <v>204</v>
      </c>
      <c r="D54" s="135"/>
      <c r="E54" s="136"/>
      <c r="F54" s="142"/>
      <c r="G54" s="93"/>
      <c r="H54" s="145"/>
      <c r="I54" s="143"/>
      <c r="J54" s="130"/>
    </row>
    <row r="55" spans="1:10" s="131" customFormat="1" ht="51">
      <c r="A55" s="150"/>
      <c r="B55" s="142" t="s">
        <v>111</v>
      </c>
      <c r="C55" s="166" t="s">
        <v>173</v>
      </c>
      <c r="D55" s="135"/>
      <c r="E55" s="136"/>
      <c r="F55" s="142"/>
      <c r="H55" s="145"/>
      <c r="I55" s="143"/>
      <c r="J55" s="130"/>
    </row>
    <row r="56" spans="1:10" s="131" customFormat="1" ht="51">
      <c r="A56" s="150"/>
      <c r="B56" s="142" t="s">
        <v>112</v>
      </c>
      <c r="C56" s="167" t="s">
        <v>207</v>
      </c>
      <c r="D56" s="135"/>
      <c r="E56" s="136"/>
      <c r="F56" s="142"/>
      <c r="G56" s="93"/>
      <c r="H56" s="145"/>
      <c r="I56" s="143"/>
      <c r="J56" s="130"/>
    </row>
    <row r="57" spans="1:10" ht="51">
      <c r="A57" s="89"/>
      <c r="B57" s="142" t="s">
        <v>139</v>
      </c>
      <c r="C57" s="141" t="s">
        <v>174</v>
      </c>
      <c r="D57" s="135"/>
      <c r="E57" s="29"/>
      <c r="F57" s="74"/>
      <c r="G57" s="81"/>
      <c r="H57" s="80"/>
      <c r="I57" s="76"/>
      <c r="J57" s="4"/>
    </row>
    <row r="58" spans="1:10" ht="63.75">
      <c r="A58" s="89"/>
      <c r="B58" s="142" t="s">
        <v>140</v>
      </c>
      <c r="C58" s="141" t="s">
        <v>255</v>
      </c>
      <c r="D58" s="135"/>
      <c r="E58" s="29"/>
      <c r="F58" s="108"/>
      <c r="G58" s="116"/>
      <c r="H58" s="80"/>
      <c r="I58" s="76"/>
      <c r="J58" s="4"/>
    </row>
    <row r="59" spans="1:10" s="131" customFormat="1" ht="49.5" customHeight="1">
      <c r="A59" s="150"/>
      <c r="B59" s="181" t="s">
        <v>141</v>
      </c>
      <c r="C59" s="141" t="s">
        <v>257</v>
      </c>
      <c r="D59" s="135"/>
      <c r="E59" s="136"/>
      <c r="F59" s="142"/>
      <c r="G59" s="147"/>
      <c r="H59" s="145"/>
      <c r="I59" s="143"/>
      <c r="J59" s="130"/>
    </row>
    <row r="60" spans="1:10">
      <c r="A60" s="89"/>
      <c r="B60" s="109">
        <v>6</v>
      </c>
      <c r="C60" s="164" t="s">
        <v>256</v>
      </c>
      <c r="D60" s="164"/>
      <c r="E60" s="104"/>
      <c r="F60" s="109">
        <f>B60</f>
        <v>6</v>
      </c>
      <c r="G60" s="112" t="str">
        <f>C60</f>
        <v>Bekræft at dette mindstekrav er opfyldt</v>
      </c>
      <c r="H60" s="114"/>
      <c r="I60" s="86"/>
      <c r="J60" s="87"/>
    </row>
    <row r="61" spans="1:10" s="103" customFormat="1" ht="51">
      <c r="A61" s="124"/>
      <c r="B61" s="142" t="s">
        <v>113</v>
      </c>
      <c r="C61" s="167" t="s">
        <v>177</v>
      </c>
      <c r="D61" s="135"/>
      <c r="E61" s="107"/>
      <c r="F61" s="142" t="s">
        <v>145</v>
      </c>
      <c r="G61" s="167" t="s">
        <v>206</v>
      </c>
      <c r="H61" s="115"/>
      <c r="I61" s="122"/>
      <c r="J61" s="123"/>
    </row>
    <row r="62" spans="1:10" s="103" customFormat="1" ht="76.5">
      <c r="A62" s="124"/>
      <c r="B62" s="142" t="s">
        <v>114</v>
      </c>
      <c r="C62" s="167" t="s">
        <v>178</v>
      </c>
      <c r="D62" s="135"/>
      <c r="E62" s="107"/>
      <c r="F62" s="142" t="s">
        <v>146</v>
      </c>
      <c r="G62" s="167" t="s">
        <v>214</v>
      </c>
      <c r="H62" s="115"/>
      <c r="I62" s="122"/>
      <c r="J62" s="123"/>
    </row>
    <row r="63" spans="1:10" s="3" customFormat="1" ht="29.25" customHeight="1">
      <c r="A63" s="90"/>
      <c r="B63" s="142" t="s">
        <v>115</v>
      </c>
      <c r="C63" s="167" t="s">
        <v>179</v>
      </c>
      <c r="D63" s="135"/>
      <c r="E63" s="107"/>
      <c r="F63" s="142" t="s">
        <v>147</v>
      </c>
      <c r="G63" s="167" t="s">
        <v>134</v>
      </c>
      <c r="H63" s="115"/>
      <c r="I63" s="70"/>
      <c r="J63" s="72"/>
    </row>
    <row r="64" spans="1:10" s="6" customFormat="1" ht="51">
      <c r="A64" s="89"/>
      <c r="B64" s="142" t="s">
        <v>116</v>
      </c>
      <c r="C64" s="168" t="s">
        <v>180</v>
      </c>
      <c r="D64" s="135"/>
      <c r="E64" s="107"/>
      <c r="F64" s="181" t="s">
        <v>252</v>
      </c>
      <c r="G64" s="158" t="s">
        <v>253</v>
      </c>
      <c r="H64" s="115"/>
      <c r="I64" s="76"/>
      <c r="J64" s="4"/>
    </row>
    <row r="65" spans="1:10" s="6" customFormat="1" ht="38.25">
      <c r="A65" s="89"/>
      <c r="B65" s="142" t="s">
        <v>117</v>
      </c>
      <c r="C65" s="141" t="s">
        <v>181</v>
      </c>
      <c r="D65" s="106"/>
      <c r="E65" s="107"/>
      <c r="F65" s="108"/>
      <c r="G65" s="141"/>
      <c r="H65" s="115"/>
      <c r="I65" s="76"/>
      <c r="J65" s="4"/>
    </row>
    <row r="66" spans="1:10" s="6" customFormat="1" ht="51">
      <c r="A66" s="89"/>
      <c r="B66" s="142" t="s">
        <v>118</v>
      </c>
      <c r="C66" s="141" t="s">
        <v>182</v>
      </c>
      <c r="D66" s="106"/>
      <c r="E66" s="107"/>
      <c r="F66" s="108"/>
      <c r="G66" s="172"/>
      <c r="H66" s="115"/>
      <c r="I66" s="76"/>
      <c r="J66" s="4"/>
    </row>
    <row r="67" spans="1:10" s="6" customFormat="1" ht="51">
      <c r="A67" s="89"/>
      <c r="B67" s="142" t="s">
        <v>119</v>
      </c>
      <c r="C67" s="169" t="s">
        <v>183</v>
      </c>
      <c r="D67" s="106"/>
      <c r="E67" s="107"/>
      <c r="F67" s="125"/>
      <c r="H67" s="115"/>
      <c r="I67" s="76"/>
      <c r="J67" s="4"/>
    </row>
    <row r="68" spans="1:10" s="6" customFormat="1" ht="84" customHeight="1">
      <c r="A68" s="89"/>
      <c r="B68" s="142" t="s">
        <v>120</v>
      </c>
      <c r="C68" s="169" t="s">
        <v>184</v>
      </c>
      <c r="D68" s="106"/>
      <c r="E68" s="107"/>
      <c r="F68" s="108"/>
      <c r="G68" s="173"/>
      <c r="H68" s="115"/>
      <c r="I68" s="76"/>
      <c r="J68" s="4"/>
    </row>
    <row r="69" spans="1:10" s="6" customFormat="1" ht="51">
      <c r="A69" s="89"/>
      <c r="B69" s="142" t="s">
        <v>121</v>
      </c>
      <c r="C69" s="169" t="s">
        <v>185</v>
      </c>
      <c r="D69" s="106"/>
      <c r="E69" s="107"/>
      <c r="F69" s="108"/>
      <c r="G69" s="173"/>
      <c r="H69" s="115"/>
      <c r="I69" s="76"/>
      <c r="J69" s="4"/>
    </row>
    <row r="70" spans="1:10" s="6" customFormat="1" ht="52.5" customHeight="1">
      <c r="A70" s="89"/>
      <c r="B70" s="142" t="s">
        <v>122</v>
      </c>
      <c r="C70" s="141" t="s">
        <v>186</v>
      </c>
      <c r="D70" s="106"/>
      <c r="E70" s="107"/>
      <c r="F70" s="108"/>
      <c r="G70" s="141"/>
      <c r="H70" s="115"/>
      <c r="I70" s="76"/>
      <c r="J70" s="4"/>
    </row>
    <row r="71" spans="1:10" s="6" customFormat="1" ht="38.25">
      <c r="A71" s="89"/>
      <c r="B71" s="142" t="s">
        <v>123</v>
      </c>
      <c r="C71" s="141" t="s">
        <v>187</v>
      </c>
      <c r="D71" s="106"/>
      <c r="E71" s="107"/>
      <c r="F71" s="108"/>
      <c r="G71" s="141"/>
      <c r="H71" s="115"/>
      <c r="I71" s="76"/>
      <c r="J71" s="4"/>
    </row>
    <row r="72" spans="1:10" s="6" customFormat="1" ht="51">
      <c r="A72" s="89"/>
      <c r="B72" s="142" t="s">
        <v>144</v>
      </c>
      <c r="C72" s="167" t="s">
        <v>188</v>
      </c>
      <c r="D72" s="135"/>
      <c r="E72" s="174"/>
      <c r="F72" s="170"/>
      <c r="H72" s="115"/>
      <c r="I72" s="76"/>
      <c r="J72" s="4"/>
    </row>
    <row r="73" spans="1:10" s="6" customFormat="1" ht="35.25" customHeight="1">
      <c r="A73" s="89"/>
      <c r="B73" s="109">
        <v>7</v>
      </c>
      <c r="C73" s="177" t="s">
        <v>135</v>
      </c>
      <c r="D73" s="111"/>
      <c r="E73" s="132"/>
      <c r="F73" s="109"/>
      <c r="G73" s="144" t="str">
        <f>C73</f>
        <v>Dokumentation</v>
      </c>
      <c r="H73" s="114"/>
      <c r="I73" s="76"/>
      <c r="J73" s="4"/>
    </row>
    <row r="74" spans="1:10" s="6" customFormat="1" ht="382.5">
      <c r="A74" s="89"/>
      <c r="B74" s="142" t="s">
        <v>124</v>
      </c>
      <c r="C74" s="167" t="s">
        <v>251</v>
      </c>
      <c r="D74" s="135"/>
      <c r="E74" s="136"/>
      <c r="F74" s="142"/>
      <c r="G74" s="158"/>
      <c r="H74" s="145"/>
      <c r="I74" s="76"/>
      <c r="J74" s="4"/>
    </row>
    <row r="75" spans="1:10" s="129" customFormat="1" ht="29.25" customHeight="1">
      <c r="A75" s="151"/>
      <c r="B75" s="109">
        <v>8</v>
      </c>
      <c r="C75" s="177" t="s">
        <v>75</v>
      </c>
      <c r="D75" s="111"/>
      <c r="E75" s="118"/>
      <c r="F75" s="119">
        <f>B75</f>
        <v>8</v>
      </c>
      <c r="G75" s="120" t="str">
        <f>C75</f>
        <v>Vaskevogne</v>
      </c>
      <c r="H75" s="121"/>
      <c r="I75" s="138"/>
      <c r="J75" s="140"/>
    </row>
    <row r="76" spans="1:10" s="6" customFormat="1" ht="51">
      <c r="A76" s="150"/>
      <c r="B76" s="142" t="s">
        <v>125</v>
      </c>
      <c r="C76" s="167" t="s">
        <v>189</v>
      </c>
      <c r="D76" s="106"/>
      <c r="E76" s="107"/>
      <c r="F76" s="108"/>
      <c r="G76" s="113"/>
      <c r="H76" s="115"/>
      <c r="I76" s="143"/>
      <c r="J76" s="130"/>
    </row>
    <row r="77" spans="1:10" s="6" customFormat="1" ht="63.75">
      <c r="A77" s="150"/>
      <c r="B77" s="142" t="s">
        <v>126</v>
      </c>
      <c r="C77" s="167" t="s">
        <v>190</v>
      </c>
      <c r="D77" s="126"/>
      <c r="E77" s="107"/>
      <c r="F77" s="108"/>
      <c r="G77" s="113"/>
      <c r="H77" s="115"/>
      <c r="I77" s="143"/>
      <c r="J77" s="130"/>
    </row>
    <row r="78" spans="1:10" s="6" customFormat="1" ht="29.25" customHeight="1">
      <c r="A78" s="89"/>
      <c r="B78" s="142" t="s">
        <v>127</v>
      </c>
      <c r="C78" s="167" t="s">
        <v>191</v>
      </c>
      <c r="D78" s="106"/>
      <c r="E78" s="107"/>
      <c r="F78" s="108"/>
      <c r="G78" s="113"/>
      <c r="H78" s="115"/>
      <c r="I78" s="76"/>
      <c r="J78" s="4"/>
    </row>
    <row r="79" spans="1:10" s="6" customFormat="1" ht="51">
      <c r="A79" s="89"/>
      <c r="B79" s="142" t="s">
        <v>128</v>
      </c>
      <c r="C79" s="167" t="s">
        <v>192</v>
      </c>
      <c r="D79" s="106"/>
      <c r="E79" s="107"/>
      <c r="F79" s="108"/>
      <c r="G79" s="117"/>
      <c r="H79" s="115"/>
      <c r="I79" s="76"/>
      <c r="J79" s="4"/>
    </row>
    <row r="80" spans="1:10" ht="38.25">
      <c r="A80" s="89"/>
      <c r="B80" s="142" t="s">
        <v>129</v>
      </c>
      <c r="C80" s="167" t="s">
        <v>193</v>
      </c>
      <c r="D80" s="106"/>
      <c r="E80" s="107"/>
      <c r="F80" s="108"/>
      <c r="G80" s="113"/>
      <c r="H80" s="115"/>
      <c r="I80" s="76"/>
      <c r="J80" s="4"/>
    </row>
    <row r="81" spans="1:10" ht="42" customHeight="1">
      <c r="A81" s="89"/>
      <c r="B81" s="142" t="s">
        <v>130</v>
      </c>
      <c r="C81" s="167" t="s">
        <v>194</v>
      </c>
      <c r="D81" s="106"/>
      <c r="E81" s="107"/>
      <c r="F81" s="108"/>
      <c r="G81" s="113"/>
      <c r="H81" s="115"/>
      <c r="I81" s="76"/>
      <c r="J81" s="4"/>
    </row>
    <row r="82" spans="1:10" ht="38.25">
      <c r="A82" s="89"/>
      <c r="B82" s="142" t="s">
        <v>131</v>
      </c>
      <c r="C82" s="167" t="s">
        <v>195</v>
      </c>
      <c r="D82" s="106"/>
      <c r="E82" s="107"/>
      <c r="F82" s="108"/>
      <c r="G82" s="113"/>
      <c r="H82" s="115"/>
      <c r="I82" s="76"/>
      <c r="J82" s="4"/>
    </row>
    <row r="83" spans="1:10">
      <c r="A83" s="89"/>
      <c r="B83" s="75">
        <v>9</v>
      </c>
      <c r="C83" s="164" t="s">
        <v>76</v>
      </c>
      <c r="D83" s="77"/>
      <c r="E83" s="10"/>
      <c r="F83" s="75">
        <f>B83</f>
        <v>9</v>
      </c>
      <c r="G83" s="78" t="str">
        <f>C83</f>
        <v>Service og uddannelse</v>
      </c>
      <c r="H83" s="79"/>
      <c r="I83" s="76"/>
      <c r="J83" s="4"/>
    </row>
    <row r="84" spans="1:10" ht="51">
      <c r="A84" s="89"/>
      <c r="B84" s="142" t="s">
        <v>148</v>
      </c>
      <c r="C84" s="166" t="s">
        <v>246</v>
      </c>
      <c r="D84" s="28"/>
      <c r="E84" s="29"/>
      <c r="F84" s="142"/>
      <c r="G84" s="167"/>
      <c r="H84" s="80"/>
      <c r="I84" s="76"/>
      <c r="J84" s="4"/>
    </row>
    <row r="85" spans="1:10" ht="51">
      <c r="A85" s="89"/>
      <c r="B85" s="142" t="s">
        <v>149</v>
      </c>
      <c r="C85" s="167" t="s">
        <v>196</v>
      </c>
      <c r="D85" s="28"/>
      <c r="E85" s="29"/>
      <c r="F85" s="74"/>
      <c r="G85" s="85"/>
      <c r="H85" s="80"/>
      <c r="I85" s="76"/>
      <c r="J85" s="4"/>
    </row>
    <row r="86" spans="1:10" s="3" customFormat="1" ht="43.5" customHeight="1">
      <c r="A86" s="90"/>
      <c r="B86" s="142" t="s">
        <v>150</v>
      </c>
      <c r="C86" s="141" t="s">
        <v>239</v>
      </c>
      <c r="D86" s="28"/>
      <c r="E86" s="29"/>
      <c r="F86" s="74"/>
      <c r="G86" s="85"/>
      <c r="H86" s="80"/>
      <c r="I86" s="70"/>
      <c r="J86" s="72"/>
    </row>
    <row r="87" spans="1:10" ht="63.75">
      <c r="A87" s="89"/>
      <c r="B87" s="142" t="s">
        <v>151</v>
      </c>
      <c r="C87" s="141" t="s">
        <v>238</v>
      </c>
      <c r="D87" s="28"/>
      <c r="E87" s="29"/>
      <c r="F87" s="142"/>
      <c r="G87" s="8"/>
      <c r="H87" s="80"/>
      <c r="I87" s="86"/>
      <c r="J87" s="87"/>
    </row>
    <row r="88" spans="1:10" ht="51">
      <c r="A88" s="89"/>
      <c r="B88" s="142" t="s">
        <v>152</v>
      </c>
      <c r="C88" s="141" t="s">
        <v>197</v>
      </c>
      <c r="D88" s="106"/>
      <c r="E88" s="107"/>
      <c r="F88" s="108"/>
      <c r="G88" s="162"/>
      <c r="H88" s="115"/>
      <c r="I88" s="86"/>
      <c r="J88" s="87"/>
    </row>
    <row r="89" spans="1:10" ht="51">
      <c r="A89" s="89"/>
      <c r="B89" s="142" t="s">
        <v>153</v>
      </c>
      <c r="C89" s="141" t="s">
        <v>240</v>
      </c>
      <c r="D89" s="106"/>
      <c r="E89" s="107"/>
      <c r="F89" s="108"/>
      <c r="G89" s="162"/>
      <c r="H89" s="115"/>
      <c r="I89" s="86"/>
      <c r="J89" s="87"/>
    </row>
    <row r="90" spans="1:10" s="6" customFormat="1" ht="51">
      <c r="A90" s="89"/>
      <c r="B90" s="142" t="s">
        <v>154</v>
      </c>
      <c r="C90" s="141" t="s">
        <v>241</v>
      </c>
      <c r="D90" s="135"/>
      <c r="E90" s="136"/>
      <c r="F90" s="142"/>
      <c r="G90" s="162"/>
      <c r="H90" s="145"/>
      <c r="I90" s="76"/>
      <c r="J90" s="4"/>
    </row>
    <row r="91" spans="1:10" ht="38.25">
      <c r="A91" s="88"/>
      <c r="B91" s="142" t="s">
        <v>155</v>
      </c>
      <c r="C91" s="141" t="s">
        <v>242</v>
      </c>
      <c r="D91" s="106"/>
      <c r="E91" s="107"/>
      <c r="F91" s="108"/>
      <c r="G91" s="162"/>
      <c r="H91" s="115"/>
      <c r="I91" s="2"/>
      <c r="J91" s="4"/>
    </row>
    <row r="92" spans="1:10" ht="76.5">
      <c r="A92" s="88"/>
      <c r="B92" s="142" t="s">
        <v>156</v>
      </c>
      <c r="C92" s="141" t="s">
        <v>243</v>
      </c>
      <c r="D92" s="106"/>
      <c r="E92" s="107"/>
      <c r="F92" s="108"/>
      <c r="G92" s="113"/>
      <c r="H92" s="115"/>
      <c r="I92" s="2"/>
      <c r="J92" s="4"/>
    </row>
    <row r="93" spans="1:10" s="131" customFormat="1" ht="55.5" customHeight="1">
      <c r="A93" s="149"/>
      <c r="B93" s="142" t="s">
        <v>157</v>
      </c>
      <c r="C93" s="141" t="s">
        <v>245</v>
      </c>
      <c r="D93" s="106"/>
      <c r="E93" s="107"/>
      <c r="F93" s="108"/>
      <c r="G93" s="162"/>
      <c r="H93" s="115"/>
      <c r="I93" s="128"/>
      <c r="J93" s="130"/>
    </row>
    <row r="94" spans="1:10" ht="63.75">
      <c r="A94" s="88"/>
      <c r="B94" s="142" t="s">
        <v>158</v>
      </c>
      <c r="C94" s="141" t="s">
        <v>244</v>
      </c>
      <c r="D94" s="135"/>
      <c r="E94" s="136"/>
      <c r="F94" s="142"/>
      <c r="G94" s="162"/>
      <c r="H94" s="145"/>
      <c r="I94" s="2"/>
      <c r="J94" s="4"/>
    </row>
    <row r="95" spans="1:10">
      <c r="A95" s="88"/>
      <c r="I95" s="2"/>
      <c r="J95" s="4"/>
    </row>
    <row r="96" spans="1:10" s="131" customFormat="1" ht="47.25" customHeight="1">
      <c r="A96" s="149"/>
      <c r="B96" s="5"/>
      <c r="C96" s="25"/>
      <c r="D96" s="11"/>
      <c r="E96" s="30"/>
      <c r="F96" s="5"/>
      <c r="G96" s="25"/>
      <c r="H96" s="26"/>
      <c r="I96" s="128"/>
      <c r="J96" s="130"/>
    </row>
    <row r="97" spans="1:10" s="131" customFormat="1">
      <c r="A97" s="149"/>
      <c r="B97" s="5"/>
      <c r="C97" s="25"/>
      <c r="D97" s="11"/>
      <c r="E97" s="30"/>
      <c r="F97" s="5"/>
      <c r="G97" s="25"/>
      <c r="H97" s="26"/>
      <c r="I97" s="128"/>
      <c r="J97" s="130"/>
    </row>
    <row r="98" spans="1:10"/>
    <row r="99" spans="1:10"/>
    <row r="100" spans="1:10"/>
    <row r="101" spans="1:10"/>
    <row r="102" spans="1:10"/>
    <row r="103" spans="1:10"/>
    <row r="104" spans="1:10"/>
    <row r="105" spans="1:10"/>
    <row r="106" spans="1:10"/>
    <row r="107" spans="1:10"/>
    <row r="108" spans="1:10"/>
    <row r="109" spans="1:10"/>
    <row r="110" spans="1:10"/>
    <row r="111" spans="1:10"/>
    <row r="112" spans="1:10"/>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sheetData>
  <customSheetViews>
    <customSheetView guid="{616DC987-D684-480B-B77D-B93D87BBA272}" scale="80" fitToPage="1" hiddenColumns="1" topLeftCell="A100">
      <selection activeCell="C104" sqref="C104"/>
      <pageMargins left="0.6" right="0.38" top="0.76" bottom="0.74803149606299213" header="0.31496062992125984" footer="0.31496062992125984"/>
      <pageSetup paperSize="8" scale="56" fitToHeight="3" orientation="portrait" r:id="rId1"/>
    </customSheetView>
  </customSheetViews>
  <mergeCells count="7">
    <mergeCell ref="B8:D8"/>
    <mergeCell ref="F8:H8"/>
    <mergeCell ref="C1:H1"/>
    <mergeCell ref="D5:G5"/>
    <mergeCell ref="D6:G6"/>
    <mergeCell ref="B3:G3"/>
    <mergeCell ref="D4:G4"/>
  </mergeCells>
  <dataValidations count="2">
    <dataValidation type="list" allowBlank="1" showInputMessage="1" showErrorMessage="1" sqref="D84:D94 D74 D35 D37:D49 D76:D82 D10:D20 D51:D72">
      <formula1>$I$3:$I$4</formula1>
    </dataValidation>
    <dataValidation type="list" allowBlank="1" showInputMessage="1" showErrorMessage="1" sqref="D8:D9 D22:D34">
      <formula1>#REF!</formula1>
    </dataValidation>
  </dataValidations>
  <pageMargins left="0.59055118110236227" right="0.39370078740157483" top="0.74803149606299213" bottom="0.74803149606299213" header="0.31496062992125984" footer="0.31496062992125984"/>
  <pageSetup paperSize="8" scale="71" fitToHeight="7" orientation="landscape" r:id="rId2"/>
</worksheet>
</file>

<file path=xl/worksheets/sheet3.xml><?xml version="1.0" encoding="utf-8"?>
<worksheet xmlns="http://schemas.openxmlformats.org/spreadsheetml/2006/main" xmlns:r="http://schemas.openxmlformats.org/officeDocument/2006/relationships">
  <dimension ref="A1:U39"/>
  <sheetViews>
    <sheetView zoomScale="90" zoomScaleNormal="90" workbookViewId="0">
      <selection activeCell="N28" sqref="N28"/>
    </sheetView>
  </sheetViews>
  <sheetFormatPr defaultColWidth="0" defaultRowHeight="15" customHeight="1" zeroHeight="1"/>
  <cols>
    <col min="1" max="1" width="2.7109375" customWidth="1"/>
    <col min="2" max="2" width="8.85546875" customWidth="1"/>
    <col min="3" max="3" width="21.85546875" customWidth="1"/>
    <col min="4" max="5" width="4.5703125" customWidth="1"/>
    <col min="6" max="15" width="12.140625" customWidth="1"/>
    <col min="16" max="20" width="9.140625" customWidth="1"/>
    <col min="21" max="16384" width="9.140625" hidden="1"/>
  </cols>
  <sheetData>
    <row r="1" spans="1:21">
      <c r="A1" s="31"/>
      <c r="B1" s="32"/>
      <c r="C1" s="32"/>
      <c r="D1" s="32"/>
      <c r="E1" s="32"/>
      <c r="F1" s="32"/>
      <c r="G1" s="32"/>
      <c r="H1" s="32"/>
      <c r="I1" s="32"/>
      <c r="J1" s="32"/>
      <c r="K1" s="32"/>
      <c r="L1" s="32"/>
      <c r="M1" s="32"/>
      <c r="N1" s="32"/>
      <c r="O1" s="32"/>
      <c r="P1" s="33"/>
      <c r="Q1" s="32"/>
      <c r="R1" s="32"/>
      <c r="S1" s="32"/>
      <c r="T1" s="32"/>
      <c r="U1" s="31"/>
    </row>
    <row r="2" spans="1:21" ht="15.75">
      <c r="A2" s="31"/>
      <c r="B2" s="34"/>
      <c r="C2" s="35" t="s">
        <v>19</v>
      </c>
      <c r="D2" s="35"/>
      <c r="E2" s="35"/>
      <c r="F2" s="36"/>
      <c r="G2" s="37" t="s">
        <v>15</v>
      </c>
      <c r="H2" s="38" t="s">
        <v>13</v>
      </c>
      <c r="I2" s="38"/>
      <c r="J2" s="39"/>
      <c r="K2" s="39"/>
      <c r="L2" s="39"/>
      <c r="M2" s="39"/>
      <c r="N2" s="38" t="s">
        <v>20</v>
      </c>
      <c r="O2" s="38"/>
      <c r="P2" s="38"/>
      <c r="Q2" s="32"/>
      <c r="R2" s="32"/>
      <c r="S2" s="32"/>
      <c r="T2" s="32"/>
      <c r="U2" s="31"/>
    </row>
    <row r="3" spans="1:21">
      <c r="A3" s="31"/>
      <c r="B3" s="34"/>
      <c r="C3" s="40" t="s">
        <v>21</v>
      </c>
      <c r="D3" s="201">
        <v>0.4</v>
      </c>
      <c r="E3" s="202"/>
      <c r="F3" s="34"/>
      <c r="G3" s="37">
        <v>1</v>
      </c>
      <c r="H3" s="41" t="s">
        <v>22</v>
      </c>
      <c r="I3" s="41"/>
      <c r="J3" s="41"/>
      <c r="K3" s="41"/>
      <c r="L3" s="41"/>
      <c r="M3" s="41"/>
      <c r="N3" s="42" t="s">
        <v>56</v>
      </c>
      <c r="O3" s="42"/>
      <c r="P3" s="42"/>
      <c r="Q3" s="32"/>
      <c r="R3" s="32"/>
      <c r="S3" s="32"/>
      <c r="T3" s="32"/>
      <c r="U3" s="31"/>
    </row>
    <row r="4" spans="1:21">
      <c r="A4" s="31"/>
      <c r="B4" s="34"/>
      <c r="C4" s="40" t="s">
        <v>49</v>
      </c>
      <c r="D4" s="201">
        <v>0.4</v>
      </c>
      <c r="E4" s="202"/>
      <c r="F4" s="34"/>
      <c r="G4" s="37">
        <v>2</v>
      </c>
      <c r="H4" s="41" t="s">
        <v>23</v>
      </c>
      <c r="I4" s="41"/>
      <c r="J4" s="41"/>
      <c r="K4" s="41"/>
      <c r="L4" s="41"/>
      <c r="M4" s="41"/>
      <c r="N4" s="42" t="s">
        <v>24</v>
      </c>
      <c r="O4" s="42"/>
      <c r="P4" s="42"/>
      <c r="Q4" s="32"/>
      <c r="R4" s="32"/>
      <c r="S4" s="32"/>
      <c r="T4" s="32"/>
      <c r="U4" s="31"/>
    </row>
    <row r="5" spans="1:21">
      <c r="A5" s="31"/>
      <c r="B5" s="34"/>
      <c r="C5" s="40" t="s">
        <v>16</v>
      </c>
      <c r="D5" s="201">
        <v>0.1</v>
      </c>
      <c r="E5" s="202"/>
      <c r="F5" s="34"/>
      <c r="G5" s="37">
        <v>3</v>
      </c>
      <c r="H5" s="41" t="s">
        <v>25</v>
      </c>
      <c r="I5" s="41"/>
      <c r="J5" s="41"/>
      <c r="K5" s="41"/>
      <c r="L5" s="41"/>
      <c r="M5" s="41"/>
      <c r="N5" s="41"/>
      <c r="O5" s="42"/>
      <c r="P5" s="42"/>
      <c r="Q5" s="32"/>
      <c r="R5" s="32"/>
      <c r="S5" s="32"/>
      <c r="T5" s="32"/>
      <c r="U5" s="31"/>
    </row>
    <row r="6" spans="1:21">
      <c r="A6" s="31"/>
      <c r="B6" s="34"/>
      <c r="C6" s="40" t="s">
        <v>10</v>
      </c>
      <c r="D6" s="201">
        <v>0.1</v>
      </c>
      <c r="E6" s="202"/>
      <c r="F6" s="34"/>
      <c r="G6" s="37">
        <v>4</v>
      </c>
      <c r="H6" s="41" t="s">
        <v>26</v>
      </c>
      <c r="I6" s="41"/>
      <c r="J6" s="41"/>
      <c r="K6" s="41"/>
      <c r="L6" s="41"/>
      <c r="M6" s="41"/>
      <c r="N6" s="41"/>
      <c r="O6" s="42"/>
      <c r="P6" s="42"/>
      <c r="Q6" s="32"/>
      <c r="R6" s="32"/>
      <c r="S6" s="32"/>
      <c r="T6" s="32"/>
      <c r="U6" s="31"/>
    </row>
    <row r="7" spans="1:21">
      <c r="A7" s="31"/>
      <c r="B7" s="34"/>
      <c r="C7" s="40"/>
      <c r="D7" s="201"/>
      <c r="E7" s="202"/>
      <c r="F7" s="34"/>
      <c r="G7" s="37">
        <v>5</v>
      </c>
      <c r="H7" s="41" t="s">
        <v>27</v>
      </c>
      <c r="I7" s="41"/>
      <c r="J7" s="41"/>
      <c r="K7" s="41"/>
      <c r="L7" s="41"/>
      <c r="M7" s="41"/>
      <c r="N7" s="41"/>
      <c r="O7" s="41"/>
      <c r="P7" s="42"/>
      <c r="Q7" s="32"/>
      <c r="R7" s="32"/>
      <c r="S7" s="32"/>
      <c r="T7" s="32"/>
      <c r="U7" s="31"/>
    </row>
    <row r="8" spans="1:21">
      <c r="A8" s="31"/>
      <c r="B8" s="34"/>
      <c r="C8" s="43" t="s">
        <v>28</v>
      </c>
      <c r="D8" s="200">
        <f>SUM(D3:E7)</f>
        <v>1</v>
      </c>
      <c r="E8" s="200"/>
      <c r="F8" s="34"/>
      <c r="G8" s="37">
        <v>6</v>
      </c>
      <c r="H8" s="41" t="s">
        <v>29</v>
      </c>
      <c r="I8" s="41"/>
      <c r="J8" s="41"/>
      <c r="K8" s="41"/>
      <c r="L8" s="41"/>
      <c r="M8" s="41"/>
      <c r="N8" s="41"/>
      <c r="O8" s="41"/>
      <c r="P8" s="39"/>
      <c r="Q8" s="32"/>
      <c r="R8" s="32"/>
      <c r="S8" s="32"/>
      <c r="T8" s="32"/>
      <c r="U8" s="31"/>
    </row>
    <row r="9" spans="1:21">
      <c r="A9" s="31"/>
      <c r="B9" s="39"/>
      <c r="C9" s="39"/>
      <c r="D9" s="39"/>
      <c r="E9" s="39"/>
      <c r="F9" s="39"/>
      <c r="G9" s="39"/>
      <c r="H9" s="39"/>
      <c r="I9" s="39"/>
      <c r="J9" s="39"/>
      <c r="K9" s="39"/>
      <c r="L9" s="39"/>
      <c r="M9" s="39"/>
      <c r="N9" s="39"/>
      <c r="O9" s="39"/>
      <c r="P9" s="39"/>
      <c r="Q9" s="32"/>
      <c r="R9" s="32"/>
      <c r="S9" s="32"/>
      <c r="T9" s="32"/>
      <c r="U9" s="31"/>
    </row>
    <row r="10" spans="1:21" ht="15.75">
      <c r="A10" s="31"/>
      <c r="B10" s="39"/>
      <c r="C10" s="44"/>
      <c r="D10" s="44"/>
      <c r="E10" s="44"/>
      <c r="F10" s="39"/>
      <c r="G10" s="39"/>
      <c r="H10" s="39"/>
      <c r="I10" s="39"/>
      <c r="J10" s="39"/>
      <c r="K10" s="39"/>
      <c r="L10" s="39"/>
      <c r="M10" s="39"/>
      <c r="N10" s="39"/>
      <c r="O10" s="39"/>
      <c r="P10" s="45"/>
      <c r="Q10" s="32"/>
      <c r="R10" s="32"/>
      <c r="S10" s="32"/>
      <c r="T10" s="32"/>
      <c r="U10" s="31"/>
    </row>
    <row r="11" spans="1:21" s="51" customFormat="1" ht="33.75" customHeight="1">
      <c r="A11" s="46"/>
      <c r="B11" s="47"/>
      <c r="C11" s="203" t="s">
        <v>30</v>
      </c>
      <c r="D11" s="204"/>
      <c r="E11" s="205"/>
      <c r="F11" s="48" t="s">
        <v>41</v>
      </c>
      <c r="G11" s="48" t="s">
        <v>42</v>
      </c>
      <c r="H11" s="48" t="s">
        <v>43</v>
      </c>
      <c r="I11" s="48" t="s">
        <v>44</v>
      </c>
      <c r="J11" s="48" t="s">
        <v>45</v>
      </c>
      <c r="K11" s="48" t="s">
        <v>46</v>
      </c>
      <c r="L11" s="48" t="s">
        <v>47</v>
      </c>
      <c r="M11" s="48" t="s">
        <v>48</v>
      </c>
      <c r="N11" s="48" t="s">
        <v>31</v>
      </c>
      <c r="O11" s="48" t="s">
        <v>32</v>
      </c>
      <c r="P11" s="49"/>
      <c r="Q11" s="50"/>
      <c r="R11" s="50"/>
      <c r="S11" s="50"/>
      <c r="T11" s="50"/>
      <c r="U11" s="46"/>
    </row>
    <row r="12" spans="1:21" ht="16.5" customHeight="1">
      <c r="A12" s="31"/>
      <c r="B12" s="47"/>
      <c r="C12" s="206" t="s">
        <v>33</v>
      </c>
      <c r="D12" s="206"/>
      <c r="E12" s="206"/>
      <c r="F12" s="52">
        <v>3231</v>
      </c>
      <c r="G12" s="52">
        <v>3221</v>
      </c>
      <c r="H12" s="52">
        <v>3200</v>
      </c>
      <c r="I12" s="52">
        <v>3700</v>
      </c>
      <c r="J12" s="52">
        <v>3780</v>
      </c>
      <c r="K12" s="52">
        <v>3568</v>
      </c>
      <c r="L12" s="52">
        <v>3544</v>
      </c>
      <c r="M12" s="52">
        <v>1100</v>
      </c>
      <c r="N12" s="52"/>
      <c r="O12" s="52"/>
      <c r="P12" s="39"/>
      <c r="Q12" s="32"/>
      <c r="R12" s="32"/>
      <c r="S12" s="32"/>
      <c r="T12" s="32"/>
      <c r="U12" s="31"/>
    </row>
    <row r="13" spans="1:21" s="53" customFormat="1" ht="16.5" customHeight="1">
      <c r="B13" s="54"/>
      <c r="C13" s="55"/>
      <c r="D13" s="55"/>
      <c r="E13" s="55"/>
      <c r="F13" s="56"/>
      <c r="G13" s="56"/>
      <c r="H13" s="56"/>
      <c r="I13" s="56"/>
      <c r="J13" s="56"/>
      <c r="K13" s="56"/>
      <c r="L13" s="56"/>
      <c r="M13" s="56"/>
      <c r="N13" s="56"/>
      <c r="O13" s="56"/>
      <c r="P13" s="34"/>
      <c r="Q13" s="57"/>
      <c r="R13" s="57"/>
      <c r="S13" s="57"/>
      <c r="T13" s="57"/>
    </row>
    <row r="14" spans="1:21" ht="16.5" customHeight="1">
      <c r="A14" s="31"/>
      <c r="B14" s="207" t="s">
        <v>15</v>
      </c>
      <c r="C14" s="206" t="s">
        <v>21</v>
      </c>
      <c r="D14" s="206"/>
      <c r="E14" s="206"/>
      <c r="F14" s="58">
        <f>(SMALL($F$12:$O$12,1))/F12*6</f>
        <v>2.042711234911792</v>
      </c>
      <c r="G14" s="58">
        <f t="shared" ref="G14:O14" si="0">(SMALL($F$12:$O$12,1))/G12*6</f>
        <v>2.0490530891027632</v>
      </c>
      <c r="H14" s="58">
        <f t="shared" si="0"/>
        <v>2.0625</v>
      </c>
      <c r="I14" s="58">
        <f t="shared" si="0"/>
        <v>1.7837837837837838</v>
      </c>
      <c r="J14" s="58">
        <f t="shared" si="0"/>
        <v>1.746031746031746</v>
      </c>
      <c r="K14" s="58">
        <f>(SMALL($F$12:$O$12,1))/K12*6</f>
        <v>1.8497757847533634</v>
      </c>
      <c r="L14" s="58">
        <f t="shared" si="0"/>
        <v>1.8623024830699775</v>
      </c>
      <c r="M14" s="58">
        <f t="shared" si="0"/>
        <v>6</v>
      </c>
      <c r="N14" s="58" t="e">
        <f t="shared" si="0"/>
        <v>#DIV/0!</v>
      </c>
      <c r="O14" s="58" t="e">
        <f t="shared" si="0"/>
        <v>#DIV/0!</v>
      </c>
      <c r="P14" s="39"/>
      <c r="Q14" s="32"/>
      <c r="R14" s="32"/>
      <c r="S14" s="32"/>
      <c r="T14" s="32"/>
      <c r="U14" s="31"/>
    </row>
    <row r="15" spans="1:21" s="63" customFormat="1" ht="16.5" customHeight="1">
      <c r="A15" s="59"/>
      <c r="B15" s="207"/>
      <c r="C15" s="60" t="str">
        <f>C4</f>
        <v>Funktion</v>
      </c>
      <c r="D15" s="61" t="s">
        <v>50</v>
      </c>
      <c r="E15" s="61" t="s">
        <v>51</v>
      </c>
      <c r="F15" s="58" t="e">
        <f ca="1">AVERAGE((INDIRECT("'"&amp;F$11&amp;"'!"&amp;$D$15&amp;"")):(INDIRECT("'"&amp;F$11&amp;"'!"&amp;$E$15&amp;"")))</f>
        <v>#REF!</v>
      </c>
      <c r="G15" s="58" t="e">
        <f ca="1">AVERAGE((INDIRECT("'"&amp;G$11&amp;"'!"&amp;$D$15&amp;"")):(INDIRECT("'"&amp;G$11&amp;"'!"&amp;$E$15&amp;"")))</f>
        <v>#REF!</v>
      </c>
      <c r="H15" s="58" t="e">
        <f ca="1">AVERAGE((INDIRECT("'"&amp;H$11&amp;"'!"&amp;$D$15&amp;"")):(INDIRECT("'"&amp;H$11&amp;"'!"&amp;$E$15&amp;"")))</f>
        <v>#REF!</v>
      </c>
      <c r="I15" s="58" t="e">
        <f ca="1">AVERAGE((INDIRECT("'"&amp;I$11&amp;"'!"&amp;$D$15&amp;"")):(INDIRECT("'"&amp;I$11&amp;"'!"&amp;$E$15&amp;"")))</f>
        <v>#REF!</v>
      </c>
      <c r="J15" s="58" t="e">
        <f ca="1">AVERAGE((INDIRECT("'"&amp;J$11&amp;"'!"&amp;$D$15&amp;"")):(INDIRECT("'"&amp;J$11&amp;"'!"&amp;$E$15&amp;"")))</f>
        <v>#REF!</v>
      </c>
      <c r="K15" s="58" t="e">
        <f ca="1">AVERAGE((INDIRECT("'"&amp;K$11&amp;"'!"&amp;$D$15&amp;"")):(INDIRECT("'"&amp;K$11&amp;"'!"&amp;$E$15&amp;"")))</f>
        <v>#REF!</v>
      </c>
      <c r="L15" s="58" t="e">
        <f ca="1">AVERAGE((INDIRECT("'"&amp;L$11&amp;"'!"&amp;$D$15&amp;"")):(INDIRECT("'"&amp;L$11&amp;"'!"&amp;$E$15&amp;"")))</f>
        <v>#REF!</v>
      </c>
      <c r="M15" s="58" t="e">
        <f ca="1">AVERAGE((INDIRECT("'"&amp;M$11&amp;"'!"&amp;$D$15&amp;"")):(INDIRECT("'"&amp;M$11&amp;"'!"&amp;$E$15&amp;"")))</f>
        <v>#REF!</v>
      </c>
      <c r="N15" s="58" t="e">
        <f ca="1">AVERAGE((INDIRECT("'"&amp;N$11&amp;"'!"&amp;$D$15&amp;"")):(INDIRECT("'"&amp;N$11&amp;"'!"&amp;$E$15&amp;"")))</f>
        <v>#REF!</v>
      </c>
      <c r="O15" s="58" t="e">
        <f ca="1">AVERAGE((INDIRECT("'"&amp;O$11&amp;"'!"&amp;$D$15&amp;"")):(INDIRECT("'"&amp;O$11&amp;"'!"&amp;$E$15&amp;"")))</f>
        <v>#REF!</v>
      </c>
      <c r="P15" s="39"/>
      <c r="Q15" s="62"/>
      <c r="R15" s="62"/>
      <c r="S15" s="62"/>
      <c r="T15" s="62"/>
      <c r="U15" s="59"/>
    </row>
    <row r="16" spans="1:21" s="63" customFormat="1" ht="16.5" customHeight="1">
      <c r="A16" s="59"/>
      <c r="B16" s="207"/>
      <c r="C16" s="60" t="str">
        <f t="shared" ref="C16:C18" si="1">C5</f>
        <v>Emballage</v>
      </c>
      <c r="D16" s="61" t="s">
        <v>52</v>
      </c>
      <c r="E16" s="61" t="s">
        <v>53</v>
      </c>
      <c r="F16" s="58" t="e">
        <f ca="1">AVERAGE((INDIRECT("'"&amp;F$11&amp;"'!"&amp;$D$16&amp;"")):(INDIRECT("'"&amp;F$11&amp;"'!"&amp;$E$16&amp;"")))</f>
        <v>#REF!</v>
      </c>
      <c r="G16" s="58" t="e">
        <f ca="1">AVERAGE((INDIRECT("'"&amp;G$11&amp;"'!"&amp;$D$16&amp;"")):(INDIRECT("'"&amp;G$11&amp;"'!"&amp;$E$16&amp;"")))</f>
        <v>#REF!</v>
      </c>
      <c r="H16" s="58" t="e">
        <f ca="1">AVERAGE((INDIRECT("'"&amp;H$11&amp;"'!"&amp;$D$16&amp;"")):(INDIRECT("'"&amp;H$11&amp;"'!"&amp;$E$16&amp;"")))</f>
        <v>#REF!</v>
      </c>
      <c r="I16" s="58" t="e">
        <f ca="1">AVERAGE((INDIRECT("'"&amp;I$11&amp;"'!"&amp;$D$16&amp;"")):(INDIRECT("'"&amp;I$11&amp;"'!"&amp;$E$16&amp;"")))</f>
        <v>#REF!</v>
      </c>
      <c r="J16" s="58" t="e">
        <f ca="1">AVERAGE((INDIRECT("'"&amp;J$11&amp;"'!"&amp;$D$16&amp;"")):(INDIRECT("'"&amp;J$11&amp;"'!"&amp;$E$16&amp;"")))</f>
        <v>#REF!</v>
      </c>
      <c r="K16" s="58" t="e">
        <f ca="1">AVERAGE((INDIRECT("'"&amp;K$11&amp;"'!"&amp;$D$16&amp;"")):(INDIRECT("'"&amp;K$11&amp;"'!"&amp;$E$16&amp;"")))</f>
        <v>#REF!</v>
      </c>
      <c r="L16" s="58" t="e">
        <f ca="1">AVERAGE((INDIRECT("'"&amp;L$11&amp;"'!"&amp;$D$16&amp;"")):(INDIRECT("'"&amp;L$11&amp;"'!"&amp;$E$16&amp;"")))</f>
        <v>#REF!</v>
      </c>
      <c r="M16" s="58" t="e">
        <f ca="1">AVERAGE((INDIRECT("'"&amp;M$11&amp;"'!"&amp;$D$16&amp;"")):(INDIRECT("'"&amp;M$11&amp;"'!"&amp;$E$16&amp;"")))</f>
        <v>#REF!</v>
      </c>
      <c r="N16" s="58" t="e">
        <f ca="1">AVERAGE((INDIRECT("'"&amp;N$11&amp;"'!"&amp;$D$16&amp;"")):(INDIRECT("'"&amp;N$11&amp;"'!"&amp;$E$16&amp;"")))</f>
        <v>#REF!</v>
      </c>
      <c r="O16" s="58" t="e">
        <f ca="1">AVERAGE((INDIRECT("'"&amp;O$11&amp;"'!"&amp;$D$16&amp;"")):(INDIRECT("'"&amp;O$11&amp;"'!"&amp;$E$16&amp;"")))</f>
        <v>#REF!</v>
      </c>
      <c r="P16" s="39"/>
      <c r="Q16" s="62"/>
      <c r="R16" s="62"/>
      <c r="S16" s="62"/>
      <c r="T16" s="62"/>
      <c r="U16" s="59"/>
    </row>
    <row r="17" spans="1:21" s="63" customFormat="1" ht="16.5" customHeight="1">
      <c r="A17" s="59"/>
      <c r="B17" s="207"/>
      <c r="C17" s="60" t="str">
        <f t="shared" si="1"/>
        <v>Miljø</v>
      </c>
      <c r="D17" s="61" t="s">
        <v>54</v>
      </c>
      <c r="E17" s="61" t="s">
        <v>55</v>
      </c>
      <c r="F17" s="58" t="e">
        <f ca="1">AVERAGE((INDIRECT("'"&amp;F$11&amp;"'!"&amp;$D$17&amp;"")):(INDIRECT("'"&amp;F$11&amp;"'!"&amp;$E$17&amp;"")))</f>
        <v>#REF!</v>
      </c>
      <c r="G17" s="58" t="e">
        <f ca="1">AVERAGE((INDIRECT("'"&amp;G$11&amp;"'!"&amp;$D$17&amp;"")):(INDIRECT("'"&amp;G$11&amp;"'!"&amp;$E$17&amp;"")))</f>
        <v>#REF!</v>
      </c>
      <c r="H17" s="58" t="e">
        <f ca="1">AVERAGE((INDIRECT("'"&amp;H$11&amp;"'!"&amp;$D$17&amp;"")):(INDIRECT("'"&amp;H$11&amp;"'!"&amp;$E$17&amp;"")))</f>
        <v>#REF!</v>
      </c>
      <c r="I17" s="58" t="e">
        <f ca="1">AVERAGE((INDIRECT("'"&amp;I$11&amp;"'!"&amp;$D$17&amp;"")):(INDIRECT("'"&amp;I$11&amp;"'!"&amp;$E$17&amp;"")))</f>
        <v>#REF!</v>
      </c>
      <c r="J17" s="58" t="e">
        <f ca="1">AVERAGE((INDIRECT("'"&amp;J$11&amp;"'!"&amp;$D$17&amp;"")):(INDIRECT("'"&amp;J$11&amp;"'!"&amp;$E$17&amp;"")))</f>
        <v>#REF!</v>
      </c>
      <c r="K17" s="58" t="e">
        <f ca="1">AVERAGE((INDIRECT("'"&amp;K$11&amp;"'!"&amp;$D$17&amp;"")):(INDIRECT("'"&amp;K$11&amp;"'!"&amp;$E$17&amp;"")))</f>
        <v>#REF!</v>
      </c>
      <c r="L17" s="58" t="e">
        <f ca="1">AVERAGE((INDIRECT("'"&amp;L$11&amp;"'!"&amp;$D$17&amp;"")):(INDIRECT("'"&amp;L$11&amp;"'!"&amp;$E$17&amp;"")))</f>
        <v>#REF!</v>
      </c>
      <c r="M17" s="58" t="e">
        <f ca="1">AVERAGE((INDIRECT("'"&amp;M$11&amp;"'!"&amp;$D$17&amp;"")):(INDIRECT("'"&amp;M$11&amp;"'!"&amp;$E$17&amp;"")))</f>
        <v>#REF!</v>
      </c>
      <c r="N17" s="58" t="e">
        <f ca="1">AVERAGE((INDIRECT("'"&amp;N$11&amp;"'!"&amp;$D$17&amp;"")):(INDIRECT("'"&amp;N$11&amp;"'!"&amp;$E$17&amp;"")))</f>
        <v>#REF!</v>
      </c>
      <c r="O17" s="58" t="e">
        <f ca="1">AVERAGE((INDIRECT("'"&amp;O$11&amp;"'!"&amp;$D$17&amp;"")):(INDIRECT("'"&amp;O$11&amp;"'!"&amp;$E$17&amp;"")))</f>
        <v>#REF!</v>
      </c>
      <c r="P17" s="39"/>
      <c r="Q17" s="62"/>
      <c r="R17" s="62"/>
      <c r="S17" s="62"/>
      <c r="T17" s="62"/>
      <c r="U17" s="59"/>
    </row>
    <row r="18" spans="1:21" s="63" customFormat="1" ht="16.5" customHeight="1">
      <c r="A18" s="59"/>
      <c r="B18" s="207"/>
      <c r="C18" s="60">
        <f t="shared" si="1"/>
        <v>0</v>
      </c>
      <c r="D18" s="61"/>
      <c r="E18" s="61"/>
      <c r="F18" s="58"/>
      <c r="G18" s="58"/>
      <c r="H18" s="58"/>
      <c r="I18" s="58"/>
      <c r="J18" s="58"/>
      <c r="K18" s="58"/>
      <c r="L18" s="58"/>
      <c r="M18" s="58"/>
      <c r="N18" s="58"/>
      <c r="O18" s="58"/>
      <c r="P18" s="39"/>
      <c r="Q18" s="62"/>
      <c r="R18" s="62"/>
      <c r="S18" s="62"/>
      <c r="T18" s="62"/>
      <c r="U18" s="59"/>
    </row>
    <row r="19" spans="1:21" ht="16.5" customHeight="1">
      <c r="A19" s="31"/>
      <c r="B19" s="39"/>
      <c r="C19" s="64"/>
      <c r="D19" s="64"/>
      <c r="E19" s="64"/>
      <c r="F19" s="65"/>
      <c r="G19" s="65"/>
      <c r="H19" s="65"/>
      <c r="I19" s="65"/>
      <c r="J19" s="65"/>
      <c r="K19" s="65"/>
      <c r="L19" s="65"/>
      <c r="M19" s="65"/>
      <c r="N19" s="65"/>
      <c r="O19" s="65"/>
      <c r="P19" s="45"/>
      <c r="Q19" s="32"/>
      <c r="R19" s="32"/>
      <c r="S19" s="32"/>
      <c r="T19" s="32"/>
      <c r="U19" s="31"/>
    </row>
    <row r="20" spans="1:21" ht="16.5" customHeight="1">
      <c r="A20" s="31"/>
      <c r="B20" s="208" t="s">
        <v>34</v>
      </c>
      <c r="C20" s="209" t="s">
        <v>21</v>
      </c>
      <c r="D20" s="210"/>
      <c r="E20" s="211"/>
      <c r="F20" s="58">
        <f>F14*$D$3</f>
        <v>0.81708449396471683</v>
      </c>
      <c r="G20" s="58">
        <f t="shared" ref="G20:O20" si="2">G14*$D$3</f>
        <v>0.81962123564110534</v>
      </c>
      <c r="H20" s="58">
        <f t="shared" si="2"/>
        <v>0.82500000000000007</v>
      </c>
      <c r="I20" s="58">
        <f t="shared" si="2"/>
        <v>0.71351351351351355</v>
      </c>
      <c r="J20" s="58">
        <f t="shared" si="2"/>
        <v>0.69841269841269848</v>
      </c>
      <c r="K20" s="58">
        <f t="shared" si="2"/>
        <v>0.73991031390134543</v>
      </c>
      <c r="L20" s="58">
        <f t="shared" si="2"/>
        <v>0.74492099322799099</v>
      </c>
      <c r="M20" s="58">
        <f t="shared" si="2"/>
        <v>2.4000000000000004</v>
      </c>
      <c r="N20" s="58" t="e">
        <f t="shared" si="2"/>
        <v>#DIV/0!</v>
      </c>
      <c r="O20" s="58" t="e">
        <f t="shared" si="2"/>
        <v>#DIV/0!</v>
      </c>
      <c r="P20" s="45"/>
      <c r="Q20" s="32"/>
      <c r="R20" s="32"/>
      <c r="S20" s="32"/>
      <c r="T20" s="32"/>
      <c r="U20" s="31"/>
    </row>
    <row r="21" spans="1:21" ht="16.5" customHeight="1">
      <c r="A21" s="31"/>
      <c r="B21" s="208"/>
      <c r="C21" s="209" t="str">
        <f>C4</f>
        <v>Funktion</v>
      </c>
      <c r="D21" s="210"/>
      <c r="E21" s="211"/>
      <c r="F21" s="58" t="e">
        <f t="shared" ref="F21:O21" ca="1" si="3">F15*$D$4</f>
        <v>#REF!</v>
      </c>
      <c r="G21" s="58" t="e">
        <f t="shared" ca="1" si="3"/>
        <v>#REF!</v>
      </c>
      <c r="H21" s="58" t="e">
        <f t="shared" ca="1" si="3"/>
        <v>#REF!</v>
      </c>
      <c r="I21" s="58" t="e">
        <f t="shared" ca="1" si="3"/>
        <v>#REF!</v>
      </c>
      <c r="J21" s="58" t="e">
        <f t="shared" ca="1" si="3"/>
        <v>#REF!</v>
      </c>
      <c r="K21" s="58" t="e">
        <f t="shared" ca="1" si="3"/>
        <v>#REF!</v>
      </c>
      <c r="L21" s="58" t="e">
        <f t="shared" ca="1" si="3"/>
        <v>#REF!</v>
      </c>
      <c r="M21" s="58" t="e">
        <f t="shared" ca="1" si="3"/>
        <v>#REF!</v>
      </c>
      <c r="N21" s="58" t="e">
        <f t="shared" ca="1" si="3"/>
        <v>#REF!</v>
      </c>
      <c r="O21" s="58" t="e">
        <f t="shared" ca="1" si="3"/>
        <v>#REF!</v>
      </c>
      <c r="P21" s="45"/>
      <c r="Q21" s="32"/>
      <c r="R21" s="32"/>
      <c r="S21" s="32"/>
      <c r="T21" s="32"/>
      <c r="U21" s="31"/>
    </row>
    <row r="22" spans="1:21" ht="16.5" customHeight="1">
      <c r="A22" s="31"/>
      <c r="B22" s="208"/>
      <c r="C22" s="209" t="str">
        <f t="shared" ref="C22:C24" si="4">C5</f>
        <v>Emballage</v>
      </c>
      <c r="D22" s="210"/>
      <c r="E22" s="211"/>
      <c r="F22" s="58" t="e">
        <f t="shared" ref="F22:O22" ca="1" si="5">F16*$D$5</f>
        <v>#REF!</v>
      </c>
      <c r="G22" s="58" t="e">
        <f t="shared" ca="1" si="5"/>
        <v>#REF!</v>
      </c>
      <c r="H22" s="58" t="e">
        <f t="shared" ca="1" si="5"/>
        <v>#REF!</v>
      </c>
      <c r="I22" s="58" t="e">
        <f t="shared" ca="1" si="5"/>
        <v>#REF!</v>
      </c>
      <c r="J22" s="58" t="e">
        <f t="shared" ca="1" si="5"/>
        <v>#REF!</v>
      </c>
      <c r="K22" s="58" t="e">
        <f t="shared" ca="1" si="5"/>
        <v>#REF!</v>
      </c>
      <c r="L22" s="58" t="e">
        <f t="shared" ca="1" si="5"/>
        <v>#REF!</v>
      </c>
      <c r="M22" s="58" t="e">
        <f t="shared" ca="1" si="5"/>
        <v>#REF!</v>
      </c>
      <c r="N22" s="58" t="e">
        <f t="shared" ca="1" si="5"/>
        <v>#REF!</v>
      </c>
      <c r="O22" s="58" t="e">
        <f t="shared" ca="1" si="5"/>
        <v>#REF!</v>
      </c>
      <c r="P22" s="45"/>
      <c r="Q22" s="32"/>
      <c r="R22" s="32"/>
      <c r="S22" s="32"/>
      <c r="T22" s="32"/>
      <c r="U22" s="31"/>
    </row>
    <row r="23" spans="1:21" ht="16.5" customHeight="1">
      <c r="A23" s="31"/>
      <c r="B23" s="208"/>
      <c r="C23" s="209" t="str">
        <f t="shared" si="4"/>
        <v>Miljø</v>
      </c>
      <c r="D23" s="210"/>
      <c r="E23" s="211"/>
      <c r="F23" s="58" t="e">
        <f t="shared" ref="F23:O23" ca="1" si="6">F17*$D$6</f>
        <v>#REF!</v>
      </c>
      <c r="G23" s="58" t="e">
        <f t="shared" ca="1" si="6"/>
        <v>#REF!</v>
      </c>
      <c r="H23" s="58" t="e">
        <f t="shared" ca="1" si="6"/>
        <v>#REF!</v>
      </c>
      <c r="I23" s="58" t="e">
        <f t="shared" ca="1" si="6"/>
        <v>#REF!</v>
      </c>
      <c r="J23" s="58" t="e">
        <f t="shared" ca="1" si="6"/>
        <v>#REF!</v>
      </c>
      <c r="K23" s="58" t="e">
        <f t="shared" ca="1" si="6"/>
        <v>#REF!</v>
      </c>
      <c r="L23" s="58" t="e">
        <f t="shared" ca="1" si="6"/>
        <v>#REF!</v>
      </c>
      <c r="M23" s="58" t="e">
        <f t="shared" ca="1" si="6"/>
        <v>#REF!</v>
      </c>
      <c r="N23" s="58" t="e">
        <f t="shared" ca="1" si="6"/>
        <v>#REF!</v>
      </c>
      <c r="O23" s="58" t="e">
        <f t="shared" ca="1" si="6"/>
        <v>#REF!</v>
      </c>
      <c r="P23" s="66"/>
      <c r="Q23" s="32"/>
      <c r="R23" s="32"/>
      <c r="S23" s="32"/>
      <c r="T23" s="32"/>
      <c r="U23" s="31"/>
    </row>
    <row r="24" spans="1:21" ht="16.5" customHeight="1">
      <c r="A24" s="31"/>
      <c r="B24" s="208"/>
      <c r="C24" s="209">
        <f t="shared" si="4"/>
        <v>0</v>
      </c>
      <c r="D24" s="210"/>
      <c r="E24" s="211"/>
      <c r="F24" s="58">
        <f t="shared" ref="F24:O24" si="7">F18*$D$7</f>
        <v>0</v>
      </c>
      <c r="G24" s="58">
        <f t="shared" si="7"/>
        <v>0</v>
      </c>
      <c r="H24" s="58">
        <f t="shared" si="7"/>
        <v>0</v>
      </c>
      <c r="I24" s="58">
        <f t="shared" si="7"/>
        <v>0</v>
      </c>
      <c r="J24" s="58">
        <f t="shared" si="7"/>
        <v>0</v>
      </c>
      <c r="K24" s="58">
        <f t="shared" si="7"/>
        <v>0</v>
      </c>
      <c r="L24" s="58">
        <f t="shared" si="7"/>
        <v>0</v>
      </c>
      <c r="M24" s="58">
        <f t="shared" si="7"/>
        <v>0</v>
      </c>
      <c r="N24" s="58">
        <f t="shared" si="7"/>
        <v>0</v>
      </c>
      <c r="O24" s="58">
        <f t="shared" si="7"/>
        <v>0</v>
      </c>
      <c r="P24" s="66"/>
      <c r="Q24" s="32"/>
      <c r="R24" s="32"/>
      <c r="S24" s="32"/>
      <c r="T24" s="32"/>
      <c r="U24" s="31"/>
    </row>
    <row r="25" spans="1:21" ht="16.5" customHeight="1">
      <c r="A25" s="31"/>
      <c r="B25" s="66"/>
      <c r="C25" s="66"/>
      <c r="D25" s="66"/>
      <c r="E25" s="66"/>
      <c r="F25" s="67"/>
      <c r="G25" s="67"/>
      <c r="H25" s="67"/>
      <c r="I25" s="67"/>
      <c r="J25" s="67"/>
      <c r="K25" s="67"/>
      <c r="L25" s="67"/>
      <c r="M25" s="67"/>
      <c r="N25" s="67"/>
      <c r="O25" s="67"/>
      <c r="P25" s="45"/>
      <c r="Q25" s="31"/>
      <c r="R25" s="31"/>
      <c r="S25" s="31"/>
      <c r="T25" s="31"/>
      <c r="U25" s="31"/>
    </row>
    <row r="26" spans="1:21" ht="25.5" customHeight="1">
      <c r="A26" s="31"/>
      <c r="B26" s="39"/>
      <c r="C26" s="212" t="s">
        <v>35</v>
      </c>
      <c r="D26" s="213"/>
      <c r="E26" s="214"/>
      <c r="F26" s="68" t="e">
        <f ca="1">SUM(F20:F24)</f>
        <v>#REF!</v>
      </c>
      <c r="G26" s="68" t="e">
        <f t="shared" ref="G26:O26" ca="1" si="8">SUM(G20:G24)</f>
        <v>#REF!</v>
      </c>
      <c r="H26" s="68" t="e">
        <f t="shared" ca="1" si="8"/>
        <v>#REF!</v>
      </c>
      <c r="I26" s="68" t="e">
        <f t="shared" ca="1" si="8"/>
        <v>#REF!</v>
      </c>
      <c r="J26" s="68" t="e">
        <f t="shared" ca="1" si="8"/>
        <v>#REF!</v>
      </c>
      <c r="K26" s="68" t="e">
        <f t="shared" ca="1" si="8"/>
        <v>#REF!</v>
      </c>
      <c r="L26" s="68" t="e">
        <f t="shared" ca="1" si="8"/>
        <v>#REF!</v>
      </c>
      <c r="M26" s="68" t="e">
        <f t="shared" ca="1" si="8"/>
        <v>#REF!</v>
      </c>
      <c r="N26" s="68" t="e">
        <f t="shared" si="8"/>
        <v>#DIV/0!</v>
      </c>
      <c r="O26" s="68" t="e">
        <f t="shared" si="8"/>
        <v>#DIV/0!</v>
      </c>
      <c r="P26" s="66"/>
      <c r="Q26" s="32"/>
      <c r="R26" s="32"/>
      <c r="S26" s="32"/>
      <c r="T26" s="32"/>
      <c r="U26" s="31"/>
    </row>
    <row r="27" spans="1:21">
      <c r="A27" s="31"/>
      <c r="B27" s="66"/>
      <c r="C27" s="66"/>
      <c r="D27" s="66"/>
      <c r="E27" s="66"/>
      <c r="F27" s="66"/>
      <c r="G27" s="66"/>
      <c r="H27" s="66"/>
      <c r="I27" s="66"/>
      <c r="J27" s="66"/>
      <c r="K27" s="66"/>
      <c r="L27" s="66"/>
      <c r="M27" s="66"/>
      <c r="N27" s="66"/>
      <c r="O27" s="66"/>
      <c r="P27" s="66"/>
      <c r="Q27" s="31"/>
      <c r="R27" s="31"/>
      <c r="S27" s="31"/>
      <c r="T27" s="31"/>
      <c r="U27" s="31"/>
    </row>
    <row r="28" spans="1:21" ht="30.75" customHeight="1">
      <c r="A28" s="31"/>
      <c r="B28" s="215" t="s">
        <v>36</v>
      </c>
      <c r="C28" s="215"/>
      <c r="D28" s="215"/>
      <c r="E28" s="215"/>
      <c r="F28" s="31"/>
      <c r="G28" s="31"/>
      <c r="H28" s="31"/>
      <c r="I28" s="31"/>
      <c r="J28" s="31"/>
      <c r="K28" s="31"/>
      <c r="L28" s="31"/>
      <c r="M28" s="31"/>
      <c r="N28" s="31"/>
      <c r="O28" s="31"/>
      <c r="P28" s="31"/>
      <c r="Q28" s="31"/>
      <c r="R28" s="31"/>
      <c r="S28" s="31"/>
      <c r="T28" s="31"/>
    </row>
    <row r="29" spans="1:21" ht="16.5" customHeight="1">
      <c r="A29" s="31"/>
      <c r="B29" s="208" t="s">
        <v>37</v>
      </c>
      <c r="C29" s="209" t="s">
        <v>38</v>
      </c>
      <c r="D29" s="210"/>
      <c r="E29" s="211"/>
      <c r="F29" s="58">
        <f t="shared" ref="F29:O29" si="9">6-(6*((F12-(SMALL($F$12:$O$12,1)))/(SMALL($F$12:$O$12,1))))</f>
        <v>-5.6236363636363631</v>
      </c>
      <c r="G29" s="58">
        <f t="shared" si="9"/>
        <v>-5.5690909090909102</v>
      </c>
      <c r="H29" s="58">
        <f t="shared" si="9"/>
        <v>-5.454545454545455</v>
      </c>
      <c r="I29" s="58">
        <f t="shared" si="9"/>
        <v>-8.1818181818181834</v>
      </c>
      <c r="J29" s="58">
        <f t="shared" si="9"/>
        <v>-8.6181818181818191</v>
      </c>
      <c r="K29" s="58">
        <f t="shared" si="9"/>
        <v>-7.461818181818181</v>
      </c>
      <c r="L29" s="58">
        <f t="shared" si="9"/>
        <v>-7.3309090909090902</v>
      </c>
      <c r="M29" s="58">
        <f t="shared" si="9"/>
        <v>6</v>
      </c>
      <c r="N29" s="58">
        <f t="shared" si="9"/>
        <v>12</v>
      </c>
      <c r="O29" s="58">
        <f t="shared" si="9"/>
        <v>12</v>
      </c>
      <c r="P29" s="39"/>
      <c r="Q29" s="32"/>
      <c r="R29" s="32"/>
      <c r="S29" s="32"/>
      <c r="T29" s="32"/>
      <c r="U29" s="31"/>
    </row>
    <row r="30" spans="1:21" ht="16.5" customHeight="1">
      <c r="A30" s="31"/>
      <c r="B30" s="208"/>
      <c r="C30" s="209" t="s">
        <v>39</v>
      </c>
      <c r="D30" s="210"/>
      <c r="E30" s="211"/>
      <c r="F30" s="58">
        <f>F29*$D$3</f>
        <v>-2.2494545454545452</v>
      </c>
      <c r="G30" s="58">
        <f t="shared" ref="G30:O30" si="10">G29*$D$3</f>
        <v>-2.2276363636363641</v>
      </c>
      <c r="H30" s="58">
        <f t="shared" si="10"/>
        <v>-2.1818181818181821</v>
      </c>
      <c r="I30" s="58">
        <f t="shared" si="10"/>
        <v>-3.2727272727272734</v>
      </c>
      <c r="J30" s="58">
        <f t="shared" si="10"/>
        <v>-3.4472727272727277</v>
      </c>
      <c r="K30" s="58">
        <f t="shared" si="10"/>
        <v>-2.9847272727272727</v>
      </c>
      <c r="L30" s="58">
        <f t="shared" si="10"/>
        <v>-2.9323636363636361</v>
      </c>
      <c r="M30" s="58">
        <f t="shared" si="10"/>
        <v>2.4000000000000004</v>
      </c>
      <c r="N30" s="58">
        <f t="shared" si="10"/>
        <v>4.8000000000000007</v>
      </c>
      <c r="O30" s="58">
        <f t="shared" si="10"/>
        <v>4.8000000000000007</v>
      </c>
      <c r="P30" s="45"/>
      <c r="Q30" s="32"/>
      <c r="R30" s="32"/>
      <c r="S30" s="32"/>
      <c r="T30" s="32"/>
      <c r="U30" s="31"/>
    </row>
    <row r="31" spans="1:21">
      <c r="A31" s="31"/>
      <c r="B31" s="208"/>
      <c r="C31" s="209" t="s">
        <v>40</v>
      </c>
      <c r="D31" s="210"/>
      <c r="E31" s="211"/>
      <c r="F31" s="58">
        <f>SUM(F29:F30)</f>
        <v>-7.8730909090909087</v>
      </c>
      <c r="G31" s="58">
        <f t="shared" ref="G31:O31" si="11">SUM(G29:G30)</f>
        <v>-7.7967272727272743</v>
      </c>
      <c r="H31" s="58">
        <f t="shared" si="11"/>
        <v>-7.6363636363636367</v>
      </c>
      <c r="I31" s="58">
        <f t="shared" si="11"/>
        <v>-11.454545454545457</v>
      </c>
      <c r="J31" s="58">
        <f t="shared" si="11"/>
        <v>-12.065454545454546</v>
      </c>
      <c r="K31" s="58">
        <f t="shared" si="11"/>
        <v>-10.446545454545454</v>
      </c>
      <c r="L31" s="58">
        <f t="shared" si="11"/>
        <v>-10.263272727272726</v>
      </c>
      <c r="M31" s="58">
        <f t="shared" si="11"/>
        <v>8.4</v>
      </c>
      <c r="N31" s="58">
        <f t="shared" si="11"/>
        <v>16.8</v>
      </c>
      <c r="O31" s="58">
        <f t="shared" si="11"/>
        <v>16.8</v>
      </c>
      <c r="P31" s="66"/>
      <c r="Q31" s="31"/>
      <c r="R31" s="31"/>
      <c r="S31" s="31"/>
      <c r="T31" s="31"/>
      <c r="U31" s="31"/>
    </row>
    <row r="32" spans="1:21">
      <c r="A32" s="31"/>
      <c r="B32" s="31"/>
      <c r="C32" s="31"/>
      <c r="D32" s="31"/>
      <c r="E32" s="31"/>
      <c r="F32" s="31"/>
      <c r="G32" s="31"/>
      <c r="H32" s="31"/>
      <c r="I32" s="31"/>
      <c r="J32" s="31"/>
      <c r="K32" s="31"/>
      <c r="L32" s="31"/>
      <c r="M32" s="31"/>
      <c r="N32" s="31"/>
      <c r="O32" s="31"/>
      <c r="P32" s="31"/>
      <c r="Q32" s="31"/>
      <c r="R32" s="31"/>
      <c r="S32" s="31"/>
      <c r="T32" s="31"/>
    </row>
    <row r="33" spans="1:20">
      <c r="A33" s="31"/>
      <c r="B33" s="31"/>
      <c r="C33" s="31"/>
      <c r="D33" s="31"/>
      <c r="E33" s="31"/>
      <c r="F33" s="31"/>
      <c r="G33" s="31"/>
      <c r="H33" s="31"/>
      <c r="I33" s="31"/>
      <c r="J33" s="31"/>
      <c r="K33" s="31"/>
      <c r="L33" s="31"/>
      <c r="M33" s="31"/>
      <c r="N33" s="31"/>
      <c r="O33" s="31"/>
      <c r="P33" s="31"/>
      <c r="Q33" s="31"/>
      <c r="R33" s="31"/>
      <c r="S33" s="31"/>
      <c r="T33" s="31"/>
    </row>
    <row r="34" spans="1:20" ht="12" hidden="1" customHeight="1">
      <c r="A34" s="31"/>
      <c r="B34" s="31"/>
      <c r="C34" s="31"/>
      <c r="D34" s="31"/>
      <c r="E34" s="31"/>
      <c r="F34" s="31"/>
      <c r="G34" s="31"/>
      <c r="H34" s="31"/>
      <c r="I34" s="31"/>
      <c r="J34" s="31"/>
      <c r="K34" s="31"/>
      <c r="L34" s="31"/>
      <c r="M34" s="31"/>
      <c r="N34" s="31"/>
      <c r="O34" s="31"/>
      <c r="P34" s="31"/>
      <c r="Q34" s="31"/>
      <c r="R34" s="31"/>
      <c r="S34" s="31"/>
      <c r="T34" s="31"/>
    </row>
    <row r="35" spans="1:20" hidden="1">
      <c r="A35" s="31"/>
      <c r="B35" s="31"/>
      <c r="C35" s="31"/>
      <c r="D35" s="31"/>
      <c r="E35" s="31"/>
      <c r="F35" s="31"/>
      <c r="G35" s="31"/>
      <c r="H35" s="31"/>
      <c r="I35" s="31"/>
      <c r="J35" s="31"/>
      <c r="K35" s="31"/>
      <c r="L35" s="31"/>
      <c r="M35" s="31"/>
      <c r="N35" s="31"/>
      <c r="O35" s="31"/>
      <c r="P35" s="31"/>
      <c r="Q35" s="31"/>
      <c r="R35" s="31"/>
      <c r="S35" s="31"/>
      <c r="T35" s="31"/>
    </row>
    <row r="36" spans="1:20" hidden="1"/>
    <row r="37" spans="1:20" hidden="1"/>
    <row r="38" spans="1:20" hidden="1"/>
    <row r="39" spans="1:20" hidden="1"/>
  </sheetData>
  <customSheetViews>
    <customSheetView guid="{616DC987-D684-480B-B77D-B93D87BBA272}" scale="90" hiddenRows="1" hiddenColumns="1" state="hidden">
      <selection activeCell="N28" sqref="N28"/>
      <pageMargins left="0.7" right="0.7" top="0.75" bottom="0.75" header="0.3" footer="0.3"/>
      <pageSetup paperSize="9" orientation="portrait" r:id="rId1"/>
    </customSheetView>
  </customSheetViews>
  <mergeCells count="22">
    <mergeCell ref="C26:E26"/>
    <mergeCell ref="B28:E28"/>
    <mergeCell ref="B29:B31"/>
    <mergeCell ref="C29:E29"/>
    <mergeCell ref="C30:E30"/>
    <mergeCell ref="C31:E31"/>
    <mergeCell ref="C11:E11"/>
    <mergeCell ref="C12:E12"/>
    <mergeCell ref="B14:B18"/>
    <mergeCell ref="C14:E14"/>
    <mergeCell ref="B20:B24"/>
    <mergeCell ref="C20:E20"/>
    <mergeCell ref="C21:E21"/>
    <mergeCell ref="C22:E22"/>
    <mergeCell ref="C23:E23"/>
    <mergeCell ref="C24:E24"/>
    <mergeCell ref="D8:E8"/>
    <mergeCell ref="D3:E3"/>
    <mergeCell ref="D4:E4"/>
    <mergeCell ref="D5:E5"/>
    <mergeCell ref="D6:E6"/>
    <mergeCell ref="D7:E7"/>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dimension ref="A1"/>
  <sheetViews>
    <sheetView workbookViewId="0">
      <selection activeCell="M35" sqref="M35"/>
    </sheetView>
  </sheetViews>
  <sheetFormatPr defaultRowHeight="15"/>
  <sheetData/>
  <customSheetViews>
    <customSheetView guid="{616DC987-D684-480B-B77D-B93D87BBA272}" state="hidden">
      <selection activeCell="M35" sqref="M3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1</vt:i4>
      </vt:variant>
    </vt:vector>
  </HeadingPairs>
  <TitlesOfParts>
    <vt:vector size="5" baseType="lpstr">
      <vt:lpstr>Vejledning</vt:lpstr>
      <vt:lpstr>Sengevasker</vt:lpstr>
      <vt:lpstr>Evaluering</vt:lpstr>
      <vt:lpstr>Ark2</vt:lpstr>
      <vt:lpstr>Vejledning!_Ref325441959</vt:lpstr>
    </vt:vector>
  </TitlesOfParts>
  <Company>Region Nordjylland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vymn</dc:creator>
  <cp:lastModifiedBy>Nana Louw (p4aw)</cp:lastModifiedBy>
  <cp:lastPrinted>2015-02-12T07:30:52Z</cp:lastPrinted>
  <dcterms:created xsi:type="dcterms:W3CDTF">2013-01-08T10:12:37Z</dcterms:created>
  <dcterms:modified xsi:type="dcterms:W3CDTF">2015-03-13T10:03:38Z</dcterms:modified>
</cp:coreProperties>
</file>