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Projekter\Udvikling af praktikpladsordninger i SMVer i Region Sjælland (7045)\Ansøgning med bilag\"/>
    </mc:Choice>
  </mc:AlternateContent>
  <bookViews>
    <workbookView xWindow="0" yWindow="0" windowWidth="23040" windowHeight="8940" activeTab="2"/>
  </bookViews>
  <sheets>
    <sheet name="Virksomhedsbesøg" sheetId="1" r:id="rId1"/>
    <sheet name="Uddannelsesaftaler" sheetId="2" r:id="rId2"/>
    <sheet name="Antal elever" sheetId="3" r:id="rId3"/>
  </sheets>
  <calcPr calcId="162913"/>
</workbook>
</file>

<file path=xl/calcChain.xml><?xml version="1.0" encoding="utf-8"?>
<calcChain xmlns="http://schemas.openxmlformats.org/spreadsheetml/2006/main">
  <c r="H24" i="3" l="1"/>
  <c r="K61" i="1"/>
  <c r="F32" i="1"/>
  <c r="D32" i="1"/>
  <c r="E32" i="1"/>
  <c r="E31" i="1"/>
  <c r="B32" i="1"/>
  <c r="B29" i="1"/>
  <c r="I22" i="3" l="1"/>
  <c r="I23" i="3"/>
  <c r="I25" i="3"/>
  <c r="H22" i="3"/>
  <c r="H23" i="3"/>
  <c r="H25" i="3"/>
  <c r="G22" i="3"/>
  <c r="G23" i="3"/>
  <c r="G25" i="3"/>
  <c r="F22" i="3"/>
  <c r="F23" i="3"/>
  <c r="F25" i="3"/>
  <c r="E22" i="3"/>
  <c r="E23" i="3"/>
  <c r="E25" i="3"/>
  <c r="D22" i="3"/>
  <c r="D23" i="3"/>
  <c r="D25" i="3"/>
  <c r="C22" i="3"/>
  <c r="C23" i="3"/>
  <c r="C25" i="3"/>
  <c r="B22" i="3"/>
  <c r="B23" i="3"/>
  <c r="B25" i="3"/>
  <c r="C63" i="1"/>
  <c r="N60" i="1" s="1"/>
  <c r="X60" i="1" s="1"/>
  <c r="D63" i="1"/>
  <c r="F63" i="1"/>
  <c r="Q60" i="1" s="1"/>
  <c r="AA60" i="1" s="1"/>
  <c r="G63" i="1"/>
  <c r="H63" i="1"/>
  <c r="S62" i="1" s="1"/>
  <c r="J63" i="1"/>
  <c r="B63" i="1"/>
  <c r="M58" i="1" s="1"/>
  <c r="W58" i="1" s="1"/>
  <c r="K60" i="1"/>
  <c r="K62" i="1"/>
  <c r="K59" i="1"/>
  <c r="B27" i="1"/>
  <c r="H101" i="1" s="1"/>
  <c r="R60" i="1" l="1"/>
  <c r="R61" i="1"/>
  <c r="O59" i="1"/>
  <c r="Y59" i="1" s="1"/>
  <c r="O49" i="1"/>
  <c r="D89" i="1" s="1"/>
  <c r="N59" i="1"/>
  <c r="X59" i="1" s="1"/>
  <c r="B98" i="1"/>
  <c r="O62" i="1"/>
  <c r="Y62" i="1" s="1"/>
  <c r="M59" i="1"/>
  <c r="B99" i="1" s="1"/>
  <c r="AB60" i="1"/>
  <c r="R59" i="1"/>
  <c r="AC62" i="1"/>
  <c r="O60" i="1"/>
  <c r="D100" i="1" s="1"/>
  <c r="S59" i="1"/>
  <c r="H99" i="1" s="1"/>
  <c r="S60" i="1"/>
  <c r="H100" i="1" s="1"/>
  <c r="M54" i="1"/>
  <c r="W54" i="1" s="1"/>
  <c r="J25" i="3"/>
  <c r="J23" i="3"/>
  <c r="J22" i="3"/>
  <c r="C100" i="1"/>
  <c r="D99" i="1"/>
  <c r="F100" i="1"/>
  <c r="H102" i="1"/>
  <c r="M60" i="1"/>
  <c r="Q59" i="1"/>
  <c r="R62" i="1"/>
  <c r="N62" i="1"/>
  <c r="M62" i="1"/>
  <c r="B102" i="1" s="1"/>
  <c r="Q62" i="1"/>
  <c r="M46" i="1"/>
  <c r="W46" i="1" s="1"/>
  <c r="M49" i="1"/>
  <c r="W49" i="1" s="1"/>
  <c r="I44" i="1"/>
  <c r="I63" i="1" s="1"/>
  <c r="E44" i="1"/>
  <c r="E63" i="1" s="1"/>
  <c r="G198" i="1" l="1"/>
  <c r="G101" i="1"/>
  <c r="G231" i="1"/>
  <c r="G165" i="1"/>
  <c r="AB61" i="1"/>
  <c r="AE61" i="1" s="1"/>
  <c r="C99" i="1"/>
  <c r="D102" i="1"/>
  <c r="W59" i="1"/>
  <c r="AC60" i="1"/>
  <c r="AB62" i="1"/>
  <c r="Y60" i="1"/>
  <c r="W62" i="1"/>
  <c r="W60" i="1"/>
  <c r="B100" i="1"/>
  <c r="AC59" i="1"/>
  <c r="AB59" i="1"/>
  <c r="X62" i="1"/>
  <c r="C102" i="1"/>
  <c r="AA62" i="1"/>
  <c r="F102" i="1"/>
  <c r="AA59" i="1"/>
  <c r="F99" i="1"/>
  <c r="P62" i="1"/>
  <c r="P60" i="1"/>
  <c r="P59" i="1"/>
  <c r="T60" i="1"/>
  <c r="T62" i="1"/>
  <c r="T57" i="1"/>
  <c r="AD57" i="1" s="1"/>
  <c r="T59" i="1"/>
  <c r="I21" i="3"/>
  <c r="H21" i="3"/>
  <c r="G21" i="3"/>
  <c r="F21" i="3"/>
  <c r="E21" i="3"/>
  <c r="D21" i="3"/>
  <c r="C21" i="3"/>
  <c r="B21" i="3"/>
  <c r="J22" i="2"/>
  <c r="K58" i="1"/>
  <c r="K57" i="1"/>
  <c r="N58" i="1"/>
  <c r="O58" i="1"/>
  <c r="P58" i="1"/>
  <c r="Z58" i="1" s="1"/>
  <c r="Q58" i="1"/>
  <c r="R58" i="1"/>
  <c r="AB58" i="1" s="1"/>
  <c r="S58" i="1"/>
  <c r="T58" i="1"/>
  <c r="B34" i="1"/>
  <c r="J231" i="1" l="1"/>
  <c r="J101" i="1"/>
  <c r="G119" i="2"/>
  <c r="J165" i="1"/>
  <c r="J198" i="1"/>
  <c r="G152" i="2"/>
  <c r="AD60" i="1"/>
  <c r="I100" i="1"/>
  <c r="Z59" i="1"/>
  <c r="Z60" i="1"/>
  <c r="Z62" i="1"/>
  <c r="AD59" i="1"/>
  <c r="I99" i="1"/>
  <c r="AD62" i="1"/>
  <c r="I102" i="1"/>
  <c r="AC58" i="1"/>
  <c r="Y58" i="1"/>
  <c r="X58" i="1"/>
  <c r="AA58" i="1"/>
  <c r="AD58" i="1"/>
  <c r="M57" i="1"/>
  <c r="W57" i="1" s="1"/>
  <c r="J21" i="3"/>
  <c r="S45" i="1"/>
  <c r="K44" i="1"/>
  <c r="R46" i="1"/>
  <c r="J119" i="2" l="1"/>
  <c r="G119" i="3"/>
  <c r="J119" i="3" s="1"/>
  <c r="J152" i="2"/>
  <c r="G152" i="3"/>
  <c r="J152" i="3" s="1"/>
  <c r="AE60" i="1"/>
  <c r="AE59" i="1"/>
  <c r="AE62" i="1"/>
  <c r="AE58" i="1"/>
  <c r="AB46" i="1"/>
  <c r="B8" i="3"/>
  <c r="C8" i="3"/>
  <c r="D8" i="3"/>
  <c r="E8" i="3"/>
  <c r="F8" i="3"/>
  <c r="G8" i="3"/>
  <c r="H8" i="3"/>
  <c r="I8" i="3"/>
  <c r="B9" i="3"/>
  <c r="C9" i="3"/>
  <c r="D9" i="3"/>
  <c r="E9" i="3"/>
  <c r="F9" i="3"/>
  <c r="G9" i="3"/>
  <c r="H9" i="3"/>
  <c r="I9" i="3"/>
  <c r="B10" i="3"/>
  <c r="C10" i="3"/>
  <c r="D10" i="3"/>
  <c r="E10" i="3"/>
  <c r="F10" i="3"/>
  <c r="G10" i="3"/>
  <c r="H10" i="3"/>
  <c r="I10" i="3"/>
  <c r="B11" i="3"/>
  <c r="C11" i="3"/>
  <c r="D11" i="3"/>
  <c r="E11" i="3"/>
  <c r="F11" i="3"/>
  <c r="G11" i="3"/>
  <c r="H11" i="3"/>
  <c r="I11" i="3"/>
  <c r="B12" i="3"/>
  <c r="C12" i="3"/>
  <c r="D12" i="3"/>
  <c r="E12" i="3"/>
  <c r="F12" i="3"/>
  <c r="G12" i="3"/>
  <c r="H12" i="3"/>
  <c r="I12" i="3"/>
  <c r="B13" i="3"/>
  <c r="C13" i="3"/>
  <c r="D13" i="3"/>
  <c r="E13" i="3"/>
  <c r="F13" i="3"/>
  <c r="G13" i="3"/>
  <c r="H13" i="3"/>
  <c r="I13" i="3"/>
  <c r="B14" i="3"/>
  <c r="C14" i="3"/>
  <c r="D14" i="3"/>
  <c r="E14" i="3"/>
  <c r="F14" i="3"/>
  <c r="G14" i="3"/>
  <c r="H14" i="3"/>
  <c r="I14" i="3"/>
  <c r="B15" i="3"/>
  <c r="C15" i="3"/>
  <c r="D15" i="3"/>
  <c r="E15" i="3"/>
  <c r="F15" i="3"/>
  <c r="G15" i="3"/>
  <c r="H15" i="3"/>
  <c r="I15" i="3"/>
  <c r="B16" i="3"/>
  <c r="C16" i="3"/>
  <c r="D16" i="3"/>
  <c r="E16" i="3"/>
  <c r="F16" i="3"/>
  <c r="G16" i="3"/>
  <c r="H16" i="3"/>
  <c r="I16" i="3"/>
  <c r="B17" i="3"/>
  <c r="C17" i="3"/>
  <c r="D17" i="3"/>
  <c r="E17" i="3"/>
  <c r="F17" i="3"/>
  <c r="G17" i="3"/>
  <c r="H17" i="3"/>
  <c r="I17" i="3"/>
  <c r="B18" i="3"/>
  <c r="C18" i="3"/>
  <c r="D18" i="3"/>
  <c r="E18" i="3"/>
  <c r="F18" i="3"/>
  <c r="G18" i="3"/>
  <c r="H18" i="3"/>
  <c r="I18" i="3"/>
  <c r="B19" i="3"/>
  <c r="C19" i="3"/>
  <c r="D19" i="3"/>
  <c r="E19" i="3"/>
  <c r="F19" i="3"/>
  <c r="G19" i="3"/>
  <c r="H19" i="3"/>
  <c r="I19" i="3"/>
  <c r="B20" i="3"/>
  <c r="C20" i="3"/>
  <c r="D20" i="3"/>
  <c r="E20" i="3"/>
  <c r="F20" i="3"/>
  <c r="G20" i="3"/>
  <c r="H20" i="3"/>
  <c r="I20" i="3"/>
  <c r="C7" i="3"/>
  <c r="D7" i="3"/>
  <c r="E7" i="3"/>
  <c r="F7" i="3"/>
  <c r="G7" i="3"/>
  <c r="H7" i="3"/>
  <c r="I7" i="3"/>
  <c r="B7" i="3"/>
  <c r="H27" i="2"/>
  <c r="D27" i="2"/>
  <c r="J21" i="2"/>
  <c r="J20" i="2"/>
  <c r="J19" i="2"/>
  <c r="J18" i="2"/>
  <c r="J17" i="2"/>
  <c r="J16" i="2"/>
  <c r="J15" i="2"/>
  <c r="J14" i="2"/>
  <c r="J13" i="2"/>
  <c r="J12" i="2"/>
  <c r="J8" i="2"/>
  <c r="F27" i="2"/>
  <c r="G31" i="1"/>
  <c r="F31" i="1"/>
  <c r="D31" i="1"/>
  <c r="C31" i="1"/>
  <c r="B31" i="1"/>
  <c r="G28" i="1"/>
  <c r="F28" i="1"/>
  <c r="E28" i="1"/>
  <c r="D28" i="1"/>
  <c r="C28" i="1"/>
  <c r="B28" i="1"/>
  <c r="G34" i="1"/>
  <c r="F34" i="1"/>
  <c r="E34" i="1"/>
  <c r="D34" i="1"/>
  <c r="C34" i="1"/>
  <c r="G33" i="1"/>
  <c r="F33" i="1"/>
  <c r="E33" i="1"/>
  <c r="D33" i="1"/>
  <c r="C33" i="1"/>
  <c r="B33" i="1"/>
  <c r="G32" i="1"/>
  <c r="G264" i="1" s="1"/>
  <c r="C32" i="1"/>
  <c r="G132" i="1" s="1"/>
  <c r="G30" i="1"/>
  <c r="F30" i="1"/>
  <c r="E30" i="1"/>
  <c r="D30" i="1"/>
  <c r="C30" i="1"/>
  <c r="B30" i="1"/>
  <c r="G29" i="1"/>
  <c r="F29" i="1"/>
  <c r="E29" i="1"/>
  <c r="D29" i="1"/>
  <c r="C29" i="1"/>
  <c r="G27" i="1"/>
  <c r="F27" i="1"/>
  <c r="E27" i="1"/>
  <c r="D27" i="1"/>
  <c r="C27" i="1"/>
  <c r="G53" i="2" l="1"/>
  <c r="J132" i="1"/>
  <c r="G86" i="2"/>
  <c r="J264" i="1"/>
  <c r="J297" i="1" s="1"/>
  <c r="G185" i="2"/>
  <c r="G297" i="1"/>
  <c r="E228" i="1"/>
  <c r="E232" i="1"/>
  <c r="E230" i="1"/>
  <c r="E229" i="1"/>
  <c r="I195" i="1"/>
  <c r="I196" i="1"/>
  <c r="I197" i="1"/>
  <c r="I199" i="1"/>
  <c r="C261" i="1"/>
  <c r="C263" i="1"/>
  <c r="C262" i="1"/>
  <c r="C265" i="1"/>
  <c r="C36" i="1"/>
  <c r="B129" i="1"/>
  <c r="B50" i="2" s="1"/>
  <c r="B130" i="1"/>
  <c r="B133" i="1"/>
  <c r="B131" i="1"/>
  <c r="E129" i="1"/>
  <c r="E131" i="1"/>
  <c r="E133" i="1"/>
  <c r="E130" i="1"/>
  <c r="E261" i="1"/>
  <c r="E265" i="1"/>
  <c r="E262" i="1"/>
  <c r="E263" i="1"/>
  <c r="G195" i="1"/>
  <c r="G197" i="1"/>
  <c r="G196" i="1"/>
  <c r="G199" i="1"/>
  <c r="H261" i="1"/>
  <c r="H265" i="1"/>
  <c r="H262" i="1"/>
  <c r="H263" i="1"/>
  <c r="I228" i="1"/>
  <c r="I230" i="1"/>
  <c r="I229" i="1"/>
  <c r="I232" i="1"/>
  <c r="D36" i="1"/>
  <c r="B163" i="1"/>
  <c r="C164" i="1"/>
  <c r="C163" i="1"/>
  <c r="D164" i="1"/>
  <c r="D166" i="1"/>
  <c r="D163" i="1"/>
  <c r="B166" i="1"/>
  <c r="C166" i="1"/>
  <c r="B164" i="1"/>
  <c r="D228" i="1"/>
  <c r="D229" i="1"/>
  <c r="D232" i="1"/>
  <c r="D230" i="1"/>
  <c r="E162" i="1"/>
  <c r="E164" i="1"/>
  <c r="E163" i="1"/>
  <c r="E166" i="1"/>
  <c r="G86" i="1"/>
  <c r="G100" i="1"/>
  <c r="G102" i="1"/>
  <c r="G99" i="1"/>
  <c r="G228" i="1"/>
  <c r="G230" i="1"/>
  <c r="G232" i="1"/>
  <c r="G229" i="1"/>
  <c r="H162" i="1"/>
  <c r="H163" i="1"/>
  <c r="H166" i="1"/>
  <c r="H164" i="1"/>
  <c r="I129" i="1"/>
  <c r="I131" i="1"/>
  <c r="I130" i="1"/>
  <c r="I133" i="1"/>
  <c r="I261" i="1"/>
  <c r="I265" i="1"/>
  <c r="I263" i="1"/>
  <c r="I262" i="1"/>
  <c r="C195" i="1"/>
  <c r="C197" i="1"/>
  <c r="C196" i="1"/>
  <c r="C199" i="1"/>
  <c r="F131" i="1"/>
  <c r="F130" i="1"/>
  <c r="F133" i="1"/>
  <c r="F261" i="1"/>
  <c r="F263" i="1"/>
  <c r="F265" i="1"/>
  <c r="F262" i="1"/>
  <c r="B195" i="1"/>
  <c r="E36" i="1"/>
  <c r="B196" i="1"/>
  <c r="B197" i="1"/>
  <c r="B199" i="1"/>
  <c r="D130" i="1"/>
  <c r="D133" i="1"/>
  <c r="D131" i="1"/>
  <c r="D261" i="1"/>
  <c r="D265" i="1"/>
  <c r="D262" i="1"/>
  <c r="D263" i="1"/>
  <c r="E195" i="1"/>
  <c r="E197" i="1"/>
  <c r="E199" i="1"/>
  <c r="E196" i="1"/>
  <c r="G131" i="1"/>
  <c r="G130" i="1"/>
  <c r="G133" i="1"/>
  <c r="G261" i="1"/>
  <c r="G263" i="1"/>
  <c r="G262" i="1"/>
  <c r="G265" i="1"/>
  <c r="H195" i="1"/>
  <c r="H196" i="1"/>
  <c r="H199" i="1"/>
  <c r="H197" i="1"/>
  <c r="I162" i="1"/>
  <c r="I164" i="1"/>
  <c r="I118" i="2" s="1"/>
  <c r="I118" i="3" s="1"/>
  <c r="I166" i="1"/>
  <c r="I120" i="2" s="1"/>
  <c r="I120" i="3" s="1"/>
  <c r="I163" i="1"/>
  <c r="B36" i="1"/>
  <c r="C228" i="1"/>
  <c r="C230" i="1"/>
  <c r="C229" i="1"/>
  <c r="C232" i="1"/>
  <c r="F162" i="1"/>
  <c r="F164" i="1"/>
  <c r="F166" i="1"/>
  <c r="F163" i="1"/>
  <c r="B228" i="1"/>
  <c r="F36" i="1"/>
  <c r="B229" i="1"/>
  <c r="B230" i="1"/>
  <c r="B232" i="1"/>
  <c r="E99" i="1"/>
  <c r="E102" i="1"/>
  <c r="E100" i="1"/>
  <c r="G162" i="1"/>
  <c r="G164" i="1"/>
  <c r="G166" i="1"/>
  <c r="G120" i="2" s="1"/>
  <c r="G120" i="3" s="1"/>
  <c r="G163" i="1"/>
  <c r="H228" i="1"/>
  <c r="H229" i="1"/>
  <c r="H183" i="2" s="1"/>
  <c r="H183" i="3" s="1"/>
  <c r="H232" i="1"/>
  <c r="H230" i="1"/>
  <c r="C129" i="1"/>
  <c r="C131" i="1"/>
  <c r="C130" i="1"/>
  <c r="C133" i="1"/>
  <c r="F195" i="1"/>
  <c r="F197" i="1"/>
  <c r="F196" i="1"/>
  <c r="F199" i="1"/>
  <c r="G36" i="1"/>
  <c r="B261" i="1"/>
  <c r="B265" i="1"/>
  <c r="B263" i="1"/>
  <c r="B262" i="1"/>
  <c r="D195" i="1"/>
  <c r="D149" i="2" s="1"/>
  <c r="D149" i="3" s="1"/>
  <c r="D196" i="1"/>
  <c r="D150" i="2" s="1"/>
  <c r="D150" i="3" s="1"/>
  <c r="D199" i="1"/>
  <c r="D153" i="2" s="1"/>
  <c r="D153" i="3" s="1"/>
  <c r="D197" i="1"/>
  <c r="D151" i="2" s="1"/>
  <c r="D151" i="3" s="1"/>
  <c r="H129" i="1"/>
  <c r="H83" i="2" s="1"/>
  <c r="H83" i="3" s="1"/>
  <c r="H130" i="1"/>
  <c r="H133" i="1"/>
  <c r="H131" i="1"/>
  <c r="F228" i="1"/>
  <c r="F230" i="1"/>
  <c r="F229" i="1"/>
  <c r="F183" i="2" s="1"/>
  <c r="F183" i="3" s="1"/>
  <c r="F232" i="1"/>
  <c r="B26" i="3"/>
  <c r="F26" i="3"/>
  <c r="I26" i="3"/>
  <c r="H26" i="3"/>
  <c r="D26" i="3"/>
  <c r="G26" i="3"/>
  <c r="C26" i="3"/>
  <c r="E26" i="3"/>
  <c r="J14" i="3"/>
  <c r="J20" i="3"/>
  <c r="J18" i="3"/>
  <c r="J16" i="3"/>
  <c r="J12" i="3"/>
  <c r="J19" i="3"/>
  <c r="J17" i="3"/>
  <c r="J15" i="3"/>
  <c r="J13" i="3"/>
  <c r="C162" i="1"/>
  <c r="D162" i="1"/>
  <c r="B162" i="1"/>
  <c r="G98" i="1"/>
  <c r="H31" i="1"/>
  <c r="F129" i="1"/>
  <c r="H29" i="1"/>
  <c r="D129" i="1"/>
  <c r="H32" i="1"/>
  <c r="G129" i="1"/>
  <c r="D98" i="1"/>
  <c r="F98" i="1"/>
  <c r="B97" i="1"/>
  <c r="C98" i="1"/>
  <c r="H98" i="1"/>
  <c r="I98" i="1"/>
  <c r="E98" i="1"/>
  <c r="H30" i="1"/>
  <c r="H33" i="1"/>
  <c r="H28" i="1"/>
  <c r="H27" i="1"/>
  <c r="H34" i="1"/>
  <c r="J9" i="3"/>
  <c r="J10" i="3"/>
  <c r="J7" i="3"/>
  <c r="J11" i="3"/>
  <c r="J8" i="3"/>
  <c r="J10" i="2"/>
  <c r="I27" i="2"/>
  <c r="B27" i="2"/>
  <c r="J11" i="2"/>
  <c r="C27" i="2"/>
  <c r="J9" i="2"/>
  <c r="J53" i="2" l="1"/>
  <c r="G53" i="3"/>
  <c r="J53" i="3" s="1"/>
  <c r="G86" i="3"/>
  <c r="J86" i="3" s="1"/>
  <c r="J86" i="2"/>
  <c r="J185" i="2"/>
  <c r="G185" i="3"/>
  <c r="G218" i="2"/>
  <c r="J218" i="2" s="1"/>
  <c r="I149" i="2"/>
  <c r="I149" i="3" s="1"/>
  <c r="F182" i="2"/>
  <c r="F182" i="3" s="1"/>
  <c r="B182" i="2"/>
  <c r="B182" i="3" s="1"/>
  <c r="G118" i="2"/>
  <c r="G118" i="3" s="1"/>
  <c r="E151" i="2"/>
  <c r="E151" i="3" s="1"/>
  <c r="C149" i="2"/>
  <c r="C149" i="3" s="1"/>
  <c r="D182" i="2"/>
  <c r="D182" i="3" s="1"/>
  <c r="I183" i="2"/>
  <c r="I183" i="3" s="1"/>
  <c r="G150" i="2"/>
  <c r="G150" i="3" s="1"/>
  <c r="E87" i="2"/>
  <c r="E87" i="3" s="1"/>
  <c r="C184" i="2"/>
  <c r="C184" i="3" s="1"/>
  <c r="I83" i="2"/>
  <c r="I83" i="3" s="1"/>
  <c r="H182" i="2"/>
  <c r="H182" i="3" s="1"/>
  <c r="C182" i="2"/>
  <c r="C182" i="3" s="1"/>
  <c r="E149" i="2"/>
  <c r="E149" i="3" s="1"/>
  <c r="F151" i="2"/>
  <c r="F151" i="3" s="1"/>
  <c r="H153" i="2"/>
  <c r="H153" i="3" s="1"/>
  <c r="D117" i="2"/>
  <c r="D117" i="3" s="1"/>
  <c r="C118" i="2"/>
  <c r="C118" i="3" s="1"/>
  <c r="I153" i="2"/>
  <c r="I153" i="3" s="1"/>
  <c r="H184" i="2"/>
  <c r="H184" i="3" s="1"/>
  <c r="I116" i="2"/>
  <c r="I116" i="3" s="1"/>
  <c r="E182" i="2"/>
  <c r="E182" i="3" s="1"/>
  <c r="G84" i="2"/>
  <c r="G84" i="3" s="1"/>
  <c r="I182" i="2"/>
  <c r="I182" i="3" s="1"/>
  <c r="H116" i="2"/>
  <c r="H116" i="3" s="1"/>
  <c r="G149" i="2"/>
  <c r="G149" i="3" s="1"/>
  <c r="E83" i="2"/>
  <c r="E83" i="3" s="1"/>
  <c r="E50" i="2"/>
  <c r="E50" i="3" s="1"/>
  <c r="F186" i="2"/>
  <c r="F186" i="3" s="1"/>
  <c r="H149" i="2"/>
  <c r="H149" i="3" s="1"/>
  <c r="G116" i="2"/>
  <c r="G116" i="3" s="1"/>
  <c r="J228" i="1"/>
  <c r="F116" i="2"/>
  <c r="F116" i="3" s="1"/>
  <c r="B149" i="2"/>
  <c r="B149" i="3" s="1"/>
  <c r="C153" i="2"/>
  <c r="C153" i="3" s="1"/>
  <c r="H118" i="2"/>
  <c r="H118" i="3" s="1"/>
  <c r="E120" i="2"/>
  <c r="E120" i="3" s="1"/>
  <c r="D184" i="2"/>
  <c r="D184" i="3" s="1"/>
  <c r="D120" i="2"/>
  <c r="D120" i="3" s="1"/>
  <c r="I184" i="2"/>
  <c r="I184" i="3" s="1"/>
  <c r="G151" i="2"/>
  <c r="G151" i="3" s="1"/>
  <c r="E85" i="2"/>
  <c r="E85" i="3" s="1"/>
  <c r="E184" i="2"/>
  <c r="E184" i="3" s="1"/>
  <c r="F150" i="2"/>
  <c r="F150" i="3" s="1"/>
  <c r="F120" i="2"/>
  <c r="F120" i="3" s="1"/>
  <c r="I117" i="2"/>
  <c r="I117" i="3" s="1"/>
  <c r="H151" i="2"/>
  <c r="H151" i="3" s="1"/>
  <c r="E153" i="2"/>
  <c r="E153" i="3" s="1"/>
  <c r="F118" i="2"/>
  <c r="F118" i="3" s="1"/>
  <c r="J262" i="1"/>
  <c r="F149" i="2"/>
  <c r="F149" i="3" s="1"/>
  <c r="H52" i="2"/>
  <c r="H296" i="1"/>
  <c r="H85" i="2"/>
  <c r="H85" i="3" s="1"/>
  <c r="J265" i="1"/>
  <c r="B84" i="2"/>
  <c r="B295" i="1"/>
  <c r="B51" i="2"/>
  <c r="J130" i="1"/>
  <c r="G83" i="2"/>
  <c r="G83" i="3" s="1"/>
  <c r="J195" i="1"/>
  <c r="B294" i="1"/>
  <c r="E116" i="2"/>
  <c r="E116" i="3" s="1"/>
  <c r="J261" i="1"/>
  <c r="H87" i="2"/>
  <c r="H87" i="3" s="1"/>
  <c r="H54" i="2"/>
  <c r="H298" i="1"/>
  <c r="F153" i="2"/>
  <c r="F153" i="3" s="1"/>
  <c r="C298" i="1"/>
  <c r="C54" i="2"/>
  <c r="C87" i="2"/>
  <c r="C87" i="3" s="1"/>
  <c r="G117" i="2"/>
  <c r="G117" i="3" s="1"/>
  <c r="E296" i="1"/>
  <c r="J100" i="1"/>
  <c r="E52" i="2"/>
  <c r="B184" i="2"/>
  <c r="J230" i="1"/>
  <c r="F117" i="2"/>
  <c r="F117" i="3" s="1"/>
  <c r="C186" i="2"/>
  <c r="C186" i="3" s="1"/>
  <c r="E150" i="2"/>
  <c r="E150" i="3" s="1"/>
  <c r="D85" i="2"/>
  <c r="D85" i="3" s="1"/>
  <c r="D52" i="2"/>
  <c r="D296" i="1"/>
  <c r="B151" i="2"/>
  <c r="J197" i="1"/>
  <c r="F87" i="2"/>
  <c r="F87" i="3" s="1"/>
  <c r="F54" i="2"/>
  <c r="F298" i="1"/>
  <c r="C150" i="2"/>
  <c r="C150" i="3" s="1"/>
  <c r="I51" i="2"/>
  <c r="I84" i="2"/>
  <c r="I84" i="3" s="1"/>
  <c r="I295" i="1"/>
  <c r="H120" i="2"/>
  <c r="H120" i="3" s="1"/>
  <c r="G186" i="2"/>
  <c r="G186" i="3" s="1"/>
  <c r="G298" i="1"/>
  <c r="G54" i="2"/>
  <c r="E117" i="2"/>
  <c r="E117" i="3" s="1"/>
  <c r="D186" i="2"/>
  <c r="D186" i="3" s="1"/>
  <c r="C120" i="2"/>
  <c r="C120" i="3" s="1"/>
  <c r="D118" i="2"/>
  <c r="D118" i="3" s="1"/>
  <c r="I150" i="2"/>
  <c r="I150" i="3" s="1"/>
  <c r="E186" i="2"/>
  <c r="E186" i="3" s="1"/>
  <c r="C85" i="2"/>
  <c r="C85" i="3" s="1"/>
  <c r="C52" i="2"/>
  <c r="C296" i="1"/>
  <c r="E295" i="1"/>
  <c r="J99" i="1"/>
  <c r="E51" i="2"/>
  <c r="D84" i="2"/>
  <c r="D84" i="3" s="1"/>
  <c r="D295" i="1"/>
  <c r="D51" i="2"/>
  <c r="F85" i="2"/>
  <c r="F85" i="3" s="1"/>
  <c r="F296" i="1"/>
  <c r="F52" i="2"/>
  <c r="B54" i="2"/>
  <c r="B298" i="1"/>
  <c r="B87" i="2"/>
  <c r="J133" i="1"/>
  <c r="E183" i="2"/>
  <c r="E183" i="3" s="1"/>
  <c r="B186" i="2"/>
  <c r="J232" i="1"/>
  <c r="H150" i="2"/>
  <c r="H150" i="3" s="1"/>
  <c r="G85" i="2"/>
  <c r="G85" i="3" s="1"/>
  <c r="B153" i="2"/>
  <c r="J199" i="1"/>
  <c r="I54" i="2"/>
  <c r="I87" i="2"/>
  <c r="I87" i="3" s="1"/>
  <c r="I298" i="1"/>
  <c r="G183" i="2"/>
  <c r="G183" i="3" s="1"/>
  <c r="G51" i="2"/>
  <c r="G295" i="1"/>
  <c r="B118" i="2"/>
  <c r="J164" i="1"/>
  <c r="B117" i="2"/>
  <c r="J163" i="1"/>
  <c r="I151" i="2"/>
  <c r="I151" i="3" s="1"/>
  <c r="G182" i="2"/>
  <c r="G182" i="3" s="1"/>
  <c r="F184" i="2"/>
  <c r="F184" i="3" s="1"/>
  <c r="H84" i="2"/>
  <c r="H84" i="3" s="1"/>
  <c r="H51" i="2"/>
  <c r="H295" i="1"/>
  <c r="C84" i="2"/>
  <c r="C84" i="3" s="1"/>
  <c r="C51" i="2"/>
  <c r="C295" i="1"/>
  <c r="H186" i="2"/>
  <c r="H186" i="3" s="1"/>
  <c r="J102" i="1"/>
  <c r="E54" i="2"/>
  <c r="E298" i="1"/>
  <c r="B183" i="2"/>
  <c r="J229" i="1"/>
  <c r="C183" i="2"/>
  <c r="C183" i="3" s="1"/>
  <c r="G87" i="2"/>
  <c r="G87" i="3" s="1"/>
  <c r="D298" i="1"/>
  <c r="D87" i="2"/>
  <c r="D87" i="3" s="1"/>
  <c r="D54" i="2"/>
  <c r="B150" i="2"/>
  <c r="J196" i="1"/>
  <c r="F295" i="1"/>
  <c r="F51" i="2"/>
  <c r="F84" i="2"/>
  <c r="F84" i="3" s="1"/>
  <c r="C151" i="2"/>
  <c r="C151" i="3" s="1"/>
  <c r="J131" i="1"/>
  <c r="I296" i="1"/>
  <c r="I85" i="2"/>
  <c r="I85" i="3" s="1"/>
  <c r="I52" i="2"/>
  <c r="H117" i="2"/>
  <c r="H117" i="3" s="1"/>
  <c r="G184" i="2"/>
  <c r="G184" i="3" s="1"/>
  <c r="G52" i="2"/>
  <c r="G296" i="1"/>
  <c r="E118" i="2"/>
  <c r="E118" i="3" s="1"/>
  <c r="D183" i="2"/>
  <c r="D183" i="3" s="1"/>
  <c r="B120" i="2"/>
  <c r="J166" i="1"/>
  <c r="C117" i="2"/>
  <c r="C117" i="3" s="1"/>
  <c r="I186" i="2"/>
  <c r="I186" i="3" s="1"/>
  <c r="G153" i="2"/>
  <c r="G153" i="3" s="1"/>
  <c r="J263" i="1"/>
  <c r="E84" i="2"/>
  <c r="E84" i="3" s="1"/>
  <c r="B85" i="2"/>
  <c r="B296" i="1"/>
  <c r="B52" i="2"/>
  <c r="D116" i="2"/>
  <c r="D116" i="3" s="1"/>
  <c r="C116" i="2"/>
  <c r="C116" i="3" s="1"/>
  <c r="F83" i="2"/>
  <c r="F83" i="3" s="1"/>
  <c r="H36" i="1"/>
  <c r="G50" i="2"/>
  <c r="G50" i="3" s="1"/>
  <c r="D83" i="2"/>
  <c r="D83" i="3" s="1"/>
  <c r="F50" i="2"/>
  <c r="C294" i="1"/>
  <c r="C50" i="2"/>
  <c r="D50" i="2"/>
  <c r="J129" i="1"/>
  <c r="B50" i="3"/>
  <c r="J162" i="1"/>
  <c r="B116" i="2"/>
  <c r="B116" i="3" s="1"/>
  <c r="B83" i="2"/>
  <c r="B83" i="3" s="1"/>
  <c r="C83" i="2"/>
  <c r="C83" i="3" s="1"/>
  <c r="H294" i="1"/>
  <c r="H50" i="2"/>
  <c r="I294" i="1"/>
  <c r="I50" i="2"/>
  <c r="J98" i="1"/>
  <c r="G294" i="1"/>
  <c r="E294" i="1"/>
  <c r="F294" i="1"/>
  <c r="D294" i="1"/>
  <c r="J26" i="3"/>
  <c r="E27" i="2"/>
  <c r="G27" i="2"/>
  <c r="J185" i="3" l="1"/>
  <c r="G218" i="3"/>
  <c r="J218" i="3" s="1"/>
  <c r="E215" i="2"/>
  <c r="J149" i="3"/>
  <c r="J298" i="1"/>
  <c r="J182" i="3"/>
  <c r="B117" i="3"/>
  <c r="J117" i="2"/>
  <c r="I219" i="2"/>
  <c r="I54" i="3"/>
  <c r="I219" i="3" s="1"/>
  <c r="F52" i="3"/>
  <c r="F217" i="3" s="1"/>
  <c r="F217" i="2"/>
  <c r="I216" i="2"/>
  <c r="I51" i="3"/>
  <c r="I216" i="3" s="1"/>
  <c r="D52" i="3"/>
  <c r="D217" i="3" s="1"/>
  <c r="D217" i="2"/>
  <c r="J296" i="1"/>
  <c r="H54" i="3"/>
  <c r="H219" i="3" s="1"/>
  <c r="H219" i="2"/>
  <c r="B217" i="2"/>
  <c r="B52" i="3"/>
  <c r="J52" i="2"/>
  <c r="I217" i="2"/>
  <c r="I52" i="3"/>
  <c r="I217" i="3" s="1"/>
  <c r="B183" i="3"/>
  <c r="J183" i="3" s="1"/>
  <c r="J183" i="2"/>
  <c r="J117" i="3"/>
  <c r="J149" i="2"/>
  <c r="B120" i="3"/>
  <c r="J120" i="3" s="1"/>
  <c r="J120" i="2"/>
  <c r="G217" i="2"/>
  <c r="G52" i="3"/>
  <c r="G217" i="3" s="1"/>
  <c r="B150" i="3"/>
  <c r="J150" i="3" s="1"/>
  <c r="J150" i="2"/>
  <c r="H51" i="3"/>
  <c r="H216" i="3" s="1"/>
  <c r="H216" i="2"/>
  <c r="B118" i="3"/>
  <c r="J118" i="3" s="1"/>
  <c r="J118" i="2"/>
  <c r="B153" i="3"/>
  <c r="J153" i="3" s="1"/>
  <c r="J153" i="2"/>
  <c r="B186" i="3"/>
  <c r="J186" i="3" s="1"/>
  <c r="J186" i="2"/>
  <c r="E216" i="2"/>
  <c r="E51" i="3"/>
  <c r="E216" i="3" s="1"/>
  <c r="C52" i="3"/>
  <c r="C217" i="3" s="1"/>
  <c r="C217" i="2"/>
  <c r="G54" i="3"/>
  <c r="G219" i="3" s="1"/>
  <c r="G219" i="2"/>
  <c r="B151" i="3"/>
  <c r="J151" i="3" s="1"/>
  <c r="J151" i="2"/>
  <c r="B184" i="3"/>
  <c r="J184" i="3" s="1"/>
  <c r="J184" i="2"/>
  <c r="B84" i="3"/>
  <c r="J84" i="3" s="1"/>
  <c r="J84" i="2"/>
  <c r="H52" i="3"/>
  <c r="H217" i="3" s="1"/>
  <c r="H217" i="2"/>
  <c r="G51" i="3"/>
  <c r="G216" i="3" s="1"/>
  <c r="G216" i="2"/>
  <c r="C54" i="3"/>
  <c r="C219" i="3" s="1"/>
  <c r="C219" i="2"/>
  <c r="B216" i="2"/>
  <c r="B51" i="3"/>
  <c r="J51" i="2"/>
  <c r="B87" i="3"/>
  <c r="J87" i="3" s="1"/>
  <c r="J87" i="2"/>
  <c r="J182" i="2"/>
  <c r="G215" i="3"/>
  <c r="B85" i="3"/>
  <c r="J85" i="3" s="1"/>
  <c r="J85" i="2"/>
  <c r="F216" i="2"/>
  <c r="F51" i="3"/>
  <c r="F216" i="3" s="1"/>
  <c r="D54" i="3"/>
  <c r="D219" i="3" s="1"/>
  <c r="D219" i="2"/>
  <c r="E54" i="3"/>
  <c r="E219" i="3" s="1"/>
  <c r="E219" i="2"/>
  <c r="C51" i="3"/>
  <c r="C216" i="3" s="1"/>
  <c r="C216" i="2"/>
  <c r="B219" i="2"/>
  <c r="B54" i="3"/>
  <c r="J54" i="2"/>
  <c r="D216" i="2"/>
  <c r="D51" i="3"/>
  <c r="D216" i="3" s="1"/>
  <c r="J295" i="1"/>
  <c r="F219" i="2"/>
  <c r="F54" i="3"/>
  <c r="F219" i="3" s="1"/>
  <c r="E52" i="3"/>
  <c r="E217" i="3" s="1"/>
  <c r="E217" i="2"/>
  <c r="J27" i="2"/>
  <c r="F215" i="2"/>
  <c r="G215" i="2"/>
  <c r="F50" i="3"/>
  <c r="F215" i="3" s="1"/>
  <c r="J83" i="3"/>
  <c r="J294" i="1"/>
  <c r="J116" i="2"/>
  <c r="B215" i="2"/>
  <c r="J116" i="3"/>
  <c r="J83" i="2"/>
  <c r="B215" i="3"/>
  <c r="D50" i="3"/>
  <c r="D215" i="3" s="1"/>
  <c r="D215" i="2"/>
  <c r="C50" i="3"/>
  <c r="C215" i="3" s="1"/>
  <c r="C215" i="2"/>
  <c r="H50" i="3"/>
  <c r="H215" i="3" s="1"/>
  <c r="H215" i="2"/>
  <c r="I50" i="3"/>
  <c r="I215" i="3" s="1"/>
  <c r="I215" i="2"/>
  <c r="J50" i="2"/>
  <c r="E215" i="3"/>
  <c r="J24" i="1"/>
  <c r="J217" i="2" l="1"/>
  <c r="J52" i="3"/>
  <c r="B217" i="3"/>
  <c r="J217" i="3" s="1"/>
  <c r="J219" i="2"/>
  <c r="B216" i="3"/>
  <c r="J216" i="3" s="1"/>
  <c r="J51" i="3"/>
  <c r="B219" i="3"/>
  <c r="J219" i="3" s="1"/>
  <c r="J54" i="3"/>
  <c r="J216" i="2"/>
  <c r="J215" i="3"/>
  <c r="J215" i="2"/>
  <c r="J50" i="3"/>
  <c r="N49" i="1"/>
  <c r="O47" i="1"/>
  <c r="P45" i="1"/>
  <c r="Q46" i="1"/>
  <c r="R44" i="1"/>
  <c r="S49" i="1"/>
  <c r="T47" i="1"/>
  <c r="AD47" i="1" s="1"/>
  <c r="K56" i="1"/>
  <c r="K55" i="1"/>
  <c r="K54" i="1"/>
  <c r="K53" i="1"/>
  <c r="K52" i="1"/>
  <c r="K51" i="1"/>
  <c r="K50" i="1"/>
  <c r="K49" i="1"/>
  <c r="K48" i="1"/>
  <c r="K47" i="1"/>
  <c r="K46" i="1"/>
  <c r="K45" i="1"/>
  <c r="K63" i="1" l="1"/>
  <c r="N44" i="1"/>
  <c r="Q55" i="1"/>
  <c r="O53" i="1"/>
  <c r="D223" i="1" s="1"/>
  <c r="Q52" i="1"/>
  <c r="Q50" i="1"/>
  <c r="F154" i="1" s="1"/>
  <c r="B186" i="1"/>
  <c r="M47" i="1"/>
  <c r="B184" i="1" s="1"/>
  <c r="Q57" i="1"/>
  <c r="N55" i="1"/>
  <c r="N53" i="1"/>
  <c r="C93" i="1" s="1"/>
  <c r="N52" i="1"/>
  <c r="C156" i="1" s="1"/>
  <c r="N50" i="1"/>
  <c r="C253" i="1" s="1"/>
  <c r="S47" i="1"/>
  <c r="H217" i="1" s="1"/>
  <c r="Q45" i="1"/>
  <c r="F182" i="1" s="1"/>
  <c r="Q44" i="1"/>
  <c r="B260" i="1"/>
  <c r="M55" i="1"/>
  <c r="B159" i="1" s="1"/>
  <c r="M53" i="1"/>
  <c r="B223" i="1" s="1"/>
  <c r="M52" i="1"/>
  <c r="B156" i="1" s="1"/>
  <c r="M50" i="1"/>
  <c r="B154" i="1" s="1"/>
  <c r="Q47" i="1"/>
  <c r="F250" i="1" s="1"/>
  <c r="O45" i="1"/>
  <c r="D248" i="1" s="1"/>
  <c r="O44" i="1"/>
  <c r="S55" i="1"/>
  <c r="H192" i="1" s="1"/>
  <c r="Q53" i="1"/>
  <c r="S52" i="1"/>
  <c r="H255" i="1" s="1"/>
  <c r="S50" i="1"/>
  <c r="H121" i="1" s="1"/>
  <c r="Q49" i="1"/>
  <c r="F153" i="1" s="1"/>
  <c r="N47" i="1"/>
  <c r="C118" i="1" s="1"/>
  <c r="M45" i="1"/>
  <c r="B149" i="1" s="1"/>
  <c r="H186" i="1"/>
  <c r="H153" i="1"/>
  <c r="H120" i="1"/>
  <c r="H219" i="1"/>
  <c r="H252" i="1"/>
  <c r="H89" i="1"/>
  <c r="AC49" i="1"/>
  <c r="D217" i="1"/>
  <c r="D151" i="1"/>
  <c r="D250" i="1"/>
  <c r="D118" i="1"/>
  <c r="D184" i="1"/>
  <c r="D138" i="2" s="1"/>
  <c r="D138" i="3" s="1"/>
  <c r="D87" i="1"/>
  <c r="Y47" i="1"/>
  <c r="C219" i="1"/>
  <c r="C89" i="1"/>
  <c r="C252" i="1"/>
  <c r="C186" i="1"/>
  <c r="C120" i="1"/>
  <c r="C153" i="1"/>
  <c r="X49" i="1"/>
  <c r="B216" i="1"/>
  <c r="B150" i="1"/>
  <c r="B249" i="1"/>
  <c r="B117" i="1"/>
  <c r="B183" i="1"/>
  <c r="B86" i="1"/>
  <c r="F216" i="1"/>
  <c r="F150" i="1"/>
  <c r="F249" i="1"/>
  <c r="F117" i="1"/>
  <c r="F183" i="1"/>
  <c r="F137" i="2" s="1"/>
  <c r="F137" i="3" s="1"/>
  <c r="F86" i="1"/>
  <c r="AA46" i="1"/>
  <c r="E149" i="1"/>
  <c r="E85" i="1"/>
  <c r="E248" i="1"/>
  <c r="E116" i="1"/>
  <c r="E182" i="1"/>
  <c r="E215" i="1"/>
  <c r="Z45" i="1"/>
  <c r="B128" i="1"/>
  <c r="B49" i="2" s="1"/>
  <c r="P54" i="1"/>
  <c r="T53" i="1"/>
  <c r="P51" i="1"/>
  <c r="P46" i="1"/>
  <c r="S44" i="1"/>
  <c r="P57" i="1"/>
  <c r="Z57" i="1" s="1"/>
  <c r="O56" i="1"/>
  <c r="D96" i="1" s="1"/>
  <c r="O54" i="1"/>
  <c r="S53" i="1"/>
  <c r="O51" i="1"/>
  <c r="P49" i="1"/>
  <c r="T48" i="1"/>
  <c r="O48" i="1"/>
  <c r="O46" i="1"/>
  <c r="N45" i="1"/>
  <c r="P56" i="1"/>
  <c r="E96" i="1" s="1"/>
  <c r="P48" i="1"/>
  <c r="T45" i="1"/>
  <c r="T56" i="1"/>
  <c r="I227" i="1"/>
  <c r="O57" i="1"/>
  <c r="S56" i="1"/>
  <c r="N56" i="1"/>
  <c r="X56" i="1" s="1"/>
  <c r="P55" i="1"/>
  <c r="S54" i="1"/>
  <c r="N54" i="1"/>
  <c r="P52" i="1"/>
  <c r="S51" i="1"/>
  <c r="N51" i="1"/>
  <c r="P50" i="1"/>
  <c r="T49" i="1"/>
  <c r="S48" i="1"/>
  <c r="N48" i="1"/>
  <c r="P47" i="1"/>
  <c r="S46" i="1"/>
  <c r="N46" i="1"/>
  <c r="M44" i="1"/>
  <c r="P44" i="1"/>
  <c r="S57" i="1"/>
  <c r="N57" i="1"/>
  <c r="Q56" i="1"/>
  <c r="AA56" i="1" s="1"/>
  <c r="M56" i="1"/>
  <c r="O55" i="1"/>
  <c r="Q54" i="1"/>
  <c r="AA54" i="1" s="1"/>
  <c r="P53" i="1"/>
  <c r="T52" i="1"/>
  <c r="O52" i="1"/>
  <c r="Q51" i="1"/>
  <c r="M51" i="1"/>
  <c r="O50" i="1"/>
  <c r="Q48" i="1"/>
  <c r="M48" i="1"/>
  <c r="W48" i="1" s="1"/>
  <c r="I217" i="1"/>
  <c r="I87" i="1"/>
  <c r="I184" i="1"/>
  <c r="I151" i="1"/>
  <c r="I118" i="1"/>
  <c r="I250" i="1"/>
  <c r="T54" i="1"/>
  <c r="AD54" i="1" s="1"/>
  <c r="T50" i="1"/>
  <c r="AD50" i="1" s="1"/>
  <c r="T46" i="1"/>
  <c r="AD46" i="1" s="1"/>
  <c r="T44" i="1"/>
  <c r="T55" i="1"/>
  <c r="AD55" i="1" s="1"/>
  <c r="T51" i="1"/>
  <c r="AD51" i="1" s="1"/>
  <c r="G84" i="1"/>
  <c r="G148" i="1"/>
  <c r="G181" i="1"/>
  <c r="G214" i="1"/>
  <c r="G247" i="1"/>
  <c r="G115" i="1"/>
  <c r="AB44" i="1"/>
  <c r="R56" i="1"/>
  <c r="R54" i="1"/>
  <c r="R52" i="1"/>
  <c r="R50" i="1"/>
  <c r="R48" i="1"/>
  <c r="R57" i="1"/>
  <c r="AB57" i="1" s="1"/>
  <c r="R55" i="1"/>
  <c r="R53" i="1"/>
  <c r="R51" i="1"/>
  <c r="R49" i="1"/>
  <c r="R47" i="1"/>
  <c r="R45" i="1"/>
  <c r="Y57" i="1" l="1"/>
  <c r="D97" i="1"/>
  <c r="R63" i="1"/>
  <c r="M63" i="1"/>
  <c r="B84" i="1"/>
  <c r="I116" i="1"/>
  <c r="AD45" i="1"/>
  <c r="I223" i="1"/>
  <c r="AD53" i="1"/>
  <c r="F258" i="1"/>
  <c r="AA55" i="1"/>
  <c r="AC44" i="1"/>
  <c r="S63" i="1"/>
  <c r="F190" i="1"/>
  <c r="AA53" i="1"/>
  <c r="C225" i="1"/>
  <c r="X55" i="1"/>
  <c r="C214" i="1"/>
  <c r="N63" i="1"/>
  <c r="I185" i="1"/>
  <c r="AD48" i="1"/>
  <c r="F194" i="1"/>
  <c r="AA57" i="1"/>
  <c r="F222" i="1"/>
  <c r="AA52" i="1"/>
  <c r="AD44" i="1"/>
  <c r="T63" i="1"/>
  <c r="I255" i="1"/>
  <c r="AD52" i="1"/>
  <c r="P63" i="1"/>
  <c r="I219" i="1"/>
  <c r="AD49" i="1"/>
  <c r="I193" i="1"/>
  <c r="AD56" i="1"/>
  <c r="D84" i="1"/>
  <c r="O63" i="1"/>
  <c r="F181" i="1"/>
  <c r="Q63" i="1"/>
  <c r="C192" i="1"/>
  <c r="B137" i="2"/>
  <c r="B137" i="3" s="1"/>
  <c r="G97" i="1"/>
  <c r="E97" i="1"/>
  <c r="C184" i="1"/>
  <c r="F214" i="1"/>
  <c r="Y44" i="1"/>
  <c r="F115" i="1"/>
  <c r="I161" i="1"/>
  <c r="D93" i="1"/>
  <c r="F247" i="1"/>
  <c r="F123" i="1"/>
  <c r="F44" i="2" s="1"/>
  <c r="D247" i="1"/>
  <c r="H253" i="1"/>
  <c r="H225" i="1"/>
  <c r="H146" i="2" s="1"/>
  <c r="H146" i="3" s="1"/>
  <c r="D148" i="1"/>
  <c r="B217" i="1"/>
  <c r="B138" i="2" s="1"/>
  <c r="B138" i="3" s="1"/>
  <c r="X52" i="1"/>
  <c r="W52" i="1"/>
  <c r="C123" i="1"/>
  <c r="C77" i="2" s="1"/>
  <c r="C77" i="3" s="1"/>
  <c r="W47" i="1"/>
  <c r="B255" i="1"/>
  <c r="D190" i="1"/>
  <c r="D144" i="2" s="1"/>
  <c r="D144" i="3" s="1"/>
  <c r="H90" i="1"/>
  <c r="H42" i="2" s="1"/>
  <c r="C255" i="1"/>
  <c r="B151" i="1"/>
  <c r="B105" i="2" s="1"/>
  <c r="B105" i="3" s="1"/>
  <c r="B222" i="1"/>
  <c r="I97" i="1"/>
  <c r="AA49" i="1"/>
  <c r="F161" i="1"/>
  <c r="F217" i="1"/>
  <c r="F171" i="2" s="1"/>
  <c r="F171" i="3" s="1"/>
  <c r="B90" i="1"/>
  <c r="I260" i="1"/>
  <c r="I181" i="2" s="1"/>
  <c r="I181" i="3" s="1"/>
  <c r="X47" i="1"/>
  <c r="F219" i="1"/>
  <c r="C126" i="1"/>
  <c r="F260" i="1"/>
  <c r="B220" i="1"/>
  <c r="C90" i="1"/>
  <c r="H126" i="1"/>
  <c r="W55" i="1"/>
  <c r="I89" i="1"/>
  <c r="B256" i="1"/>
  <c r="B177" i="2" s="1"/>
  <c r="B177" i="3" s="1"/>
  <c r="F121" i="1"/>
  <c r="F75" i="2" s="1"/>
  <c r="F75" i="3" s="1"/>
  <c r="I153" i="1"/>
  <c r="I226" i="1"/>
  <c r="F87" i="1"/>
  <c r="H87" i="1"/>
  <c r="I92" i="1"/>
  <c r="H189" i="1"/>
  <c r="I128" i="1"/>
  <c r="B215" i="1"/>
  <c r="F256" i="1"/>
  <c r="AA44" i="1"/>
  <c r="H187" i="1"/>
  <c r="C189" i="1"/>
  <c r="C110" i="2" s="1"/>
  <c r="C110" i="3" s="1"/>
  <c r="D157" i="1"/>
  <c r="B250" i="1"/>
  <c r="AA50" i="1"/>
  <c r="B92" i="1"/>
  <c r="C190" i="1"/>
  <c r="B95" i="1"/>
  <c r="B252" i="1"/>
  <c r="F149" i="1"/>
  <c r="F103" i="2" s="1"/>
  <c r="F103" i="3" s="1"/>
  <c r="B124" i="1"/>
  <c r="F159" i="1"/>
  <c r="D149" i="1"/>
  <c r="C181" i="1"/>
  <c r="I259" i="1"/>
  <c r="B182" i="1"/>
  <c r="B103" i="2" s="1"/>
  <c r="B103" i="3" s="1"/>
  <c r="X44" i="1"/>
  <c r="I248" i="1"/>
  <c r="I251" i="1"/>
  <c r="I96" i="1"/>
  <c r="B85" i="1"/>
  <c r="B248" i="1"/>
  <c r="F215" i="1"/>
  <c r="F136" i="2" s="1"/>
  <c r="F136" i="3" s="1"/>
  <c r="B157" i="1"/>
  <c r="F157" i="1"/>
  <c r="C84" i="1"/>
  <c r="C148" i="1"/>
  <c r="C250" i="1"/>
  <c r="F184" i="1"/>
  <c r="F253" i="1"/>
  <c r="X53" i="1"/>
  <c r="B225" i="1"/>
  <c r="F192" i="1"/>
  <c r="D85" i="1"/>
  <c r="H118" i="1"/>
  <c r="B89" i="1"/>
  <c r="I85" i="1"/>
  <c r="F116" i="1"/>
  <c r="B93" i="1"/>
  <c r="C247" i="1"/>
  <c r="C223" i="1"/>
  <c r="F225" i="1"/>
  <c r="F179" i="2" s="1"/>
  <c r="F179" i="3" s="1"/>
  <c r="H92" i="1"/>
  <c r="I149" i="1"/>
  <c r="B116" i="1"/>
  <c r="B70" i="2" s="1"/>
  <c r="B70" i="3" s="1"/>
  <c r="AA45" i="1"/>
  <c r="F248" i="1"/>
  <c r="W53" i="1"/>
  <c r="B190" i="1"/>
  <c r="B144" i="2" s="1"/>
  <c r="B144" i="3" s="1"/>
  <c r="F93" i="1"/>
  <c r="C115" i="1"/>
  <c r="C87" i="1"/>
  <c r="C39" i="2" s="1"/>
  <c r="C258" i="1"/>
  <c r="F220" i="1"/>
  <c r="C256" i="1"/>
  <c r="B258" i="1"/>
  <c r="D182" i="1"/>
  <c r="H151" i="1"/>
  <c r="B153" i="1"/>
  <c r="B107" i="2" s="1"/>
  <c r="B107" i="3" s="1"/>
  <c r="H156" i="1"/>
  <c r="I182" i="1"/>
  <c r="I215" i="1"/>
  <c r="I93" i="1"/>
  <c r="I88" i="1"/>
  <c r="I160" i="1"/>
  <c r="I114" i="2" s="1"/>
  <c r="I114" i="3" s="1"/>
  <c r="I171" i="2"/>
  <c r="I171" i="3" s="1"/>
  <c r="F120" i="1"/>
  <c r="F74" i="2" s="1"/>
  <c r="F74" i="3" s="1"/>
  <c r="F186" i="1"/>
  <c r="F97" i="1"/>
  <c r="B121" i="1"/>
  <c r="B75" i="2" s="1"/>
  <c r="B75" i="3" s="1"/>
  <c r="F255" i="1"/>
  <c r="C124" i="1"/>
  <c r="C45" i="2" s="1"/>
  <c r="C157" i="1"/>
  <c r="F95" i="1"/>
  <c r="D116" i="1"/>
  <c r="D215" i="1"/>
  <c r="D169" i="2" s="1"/>
  <c r="D169" i="3" s="1"/>
  <c r="B120" i="1"/>
  <c r="X50" i="1"/>
  <c r="C187" i="1"/>
  <c r="AC52" i="1"/>
  <c r="H222" i="1"/>
  <c r="H176" i="2" s="1"/>
  <c r="H176" i="3" s="1"/>
  <c r="H258" i="1"/>
  <c r="B161" i="1"/>
  <c r="B82" i="2" s="1"/>
  <c r="B82" i="3" s="1"/>
  <c r="E169" i="2"/>
  <c r="E169" i="3" s="1"/>
  <c r="I256" i="1"/>
  <c r="I218" i="1"/>
  <c r="I222" i="1"/>
  <c r="F89" i="1"/>
  <c r="F252" i="1"/>
  <c r="F227" i="1"/>
  <c r="W50" i="1"/>
  <c r="B253" i="1"/>
  <c r="F156" i="1"/>
  <c r="C121" i="1"/>
  <c r="C220" i="1"/>
  <c r="C174" i="2" s="1"/>
  <c r="C174" i="3" s="1"/>
  <c r="AC55" i="1"/>
  <c r="H159" i="1"/>
  <c r="H113" i="2" s="1"/>
  <c r="H113" i="3" s="1"/>
  <c r="B194" i="1"/>
  <c r="F71" i="2"/>
  <c r="F71" i="3" s="1"/>
  <c r="C107" i="2"/>
  <c r="C107" i="3" s="1"/>
  <c r="I194" i="1"/>
  <c r="I148" i="2" s="1"/>
  <c r="I148" i="3" s="1"/>
  <c r="I119" i="1"/>
  <c r="I156" i="1"/>
  <c r="I127" i="1"/>
  <c r="W45" i="1"/>
  <c r="F85" i="1"/>
  <c r="F128" i="1"/>
  <c r="B187" i="1"/>
  <c r="F189" i="1"/>
  <c r="F126" i="1"/>
  <c r="Y45" i="1"/>
  <c r="B219" i="1"/>
  <c r="C154" i="1"/>
  <c r="H123" i="1"/>
  <c r="H95" i="1"/>
  <c r="B227" i="1"/>
  <c r="B181" i="2" s="1"/>
  <c r="B181" i="3" s="1"/>
  <c r="D214" i="1"/>
  <c r="E70" i="2"/>
  <c r="E70" i="3" s="1"/>
  <c r="C173" i="2"/>
  <c r="C173" i="3" s="1"/>
  <c r="D72" i="2"/>
  <c r="D72" i="3" s="1"/>
  <c r="I190" i="1"/>
  <c r="I157" i="1"/>
  <c r="F223" i="1"/>
  <c r="F148" i="1"/>
  <c r="F84" i="1"/>
  <c r="C217" i="1"/>
  <c r="C151" i="1"/>
  <c r="C72" i="2" s="1"/>
  <c r="C72" i="3" s="1"/>
  <c r="H220" i="1"/>
  <c r="H154" i="1"/>
  <c r="C222" i="1"/>
  <c r="Y53" i="1"/>
  <c r="D256" i="1"/>
  <c r="D177" i="2" s="1"/>
  <c r="D177" i="3" s="1"/>
  <c r="C95" i="1"/>
  <c r="C159" i="1"/>
  <c r="B87" i="1"/>
  <c r="AA47" i="1"/>
  <c r="F151" i="1"/>
  <c r="F187" i="1"/>
  <c r="B123" i="1"/>
  <c r="B77" i="2" s="1"/>
  <c r="B77" i="3" s="1"/>
  <c r="B126" i="1"/>
  <c r="B80" i="2" s="1"/>
  <c r="B80" i="3" s="1"/>
  <c r="B192" i="1"/>
  <c r="AC47" i="1"/>
  <c r="H250" i="1"/>
  <c r="H171" i="2" s="1"/>
  <c r="H171" i="3" s="1"/>
  <c r="D181" i="1"/>
  <c r="F104" i="2"/>
  <c r="F104" i="3" s="1"/>
  <c r="C140" i="2"/>
  <c r="C140" i="3" s="1"/>
  <c r="H107" i="2"/>
  <c r="H107" i="3" s="1"/>
  <c r="I138" i="2"/>
  <c r="I138" i="3" s="1"/>
  <c r="I252" i="1"/>
  <c r="I124" i="1"/>
  <c r="F124" i="1"/>
  <c r="AC50" i="1"/>
  <c r="C92" i="1"/>
  <c r="D124" i="1"/>
  <c r="B118" i="1"/>
  <c r="F118" i="1"/>
  <c r="F90" i="1"/>
  <c r="B189" i="1"/>
  <c r="H184" i="1"/>
  <c r="H138" i="2" s="1"/>
  <c r="H138" i="3" s="1"/>
  <c r="D115" i="1"/>
  <c r="D171" i="2"/>
  <c r="D171" i="3" s="1"/>
  <c r="H173" i="2"/>
  <c r="H173" i="3" s="1"/>
  <c r="F254" i="1"/>
  <c r="F188" i="1"/>
  <c r="F155" i="1"/>
  <c r="F122" i="1"/>
  <c r="F221" i="1"/>
  <c r="F175" i="2" s="1"/>
  <c r="F175" i="3" s="1"/>
  <c r="F91" i="1"/>
  <c r="AA51" i="1"/>
  <c r="C249" i="1"/>
  <c r="C216" i="1"/>
  <c r="C183" i="1"/>
  <c r="C150" i="1"/>
  <c r="C86" i="1"/>
  <c r="C117" i="1"/>
  <c r="X46" i="1"/>
  <c r="C91" i="1"/>
  <c r="C188" i="1"/>
  <c r="C155" i="1"/>
  <c r="C254" i="1"/>
  <c r="C221" i="1"/>
  <c r="C122" i="1"/>
  <c r="X51" i="1"/>
  <c r="C160" i="1"/>
  <c r="C96" i="1"/>
  <c r="C259" i="1"/>
  <c r="C127" i="1"/>
  <c r="C193" i="1"/>
  <c r="C226" i="1"/>
  <c r="H182" i="1"/>
  <c r="H149" i="1"/>
  <c r="H215" i="1"/>
  <c r="H85" i="1"/>
  <c r="H248" i="1"/>
  <c r="H116" i="1"/>
  <c r="H70" i="2" s="1"/>
  <c r="H70" i="3" s="1"/>
  <c r="AC45" i="1"/>
  <c r="D251" i="1"/>
  <c r="D185" i="1"/>
  <c r="D218" i="1"/>
  <c r="D152" i="1"/>
  <c r="D119" i="1"/>
  <c r="D88" i="1"/>
  <c r="Y48" i="1"/>
  <c r="H214" i="1"/>
  <c r="H148" i="1"/>
  <c r="H247" i="1"/>
  <c r="H115" i="1"/>
  <c r="H181" i="1"/>
  <c r="H84" i="1"/>
  <c r="E249" i="1"/>
  <c r="E216" i="1"/>
  <c r="E150" i="1"/>
  <c r="E117" i="1"/>
  <c r="E86" i="1"/>
  <c r="E183" i="1"/>
  <c r="E137" i="2" s="1"/>
  <c r="E137" i="3" s="1"/>
  <c r="Z46" i="1"/>
  <c r="C285" i="1"/>
  <c r="C41" i="2"/>
  <c r="I120" i="1"/>
  <c r="I123" i="1"/>
  <c r="I189" i="1"/>
  <c r="I283" i="1"/>
  <c r="F218" i="1"/>
  <c r="F152" i="1"/>
  <c r="F251" i="1"/>
  <c r="F119" i="1"/>
  <c r="F88" i="1"/>
  <c r="F185" i="1"/>
  <c r="AA48" i="1"/>
  <c r="D255" i="1"/>
  <c r="D189" i="1"/>
  <c r="D222" i="1"/>
  <c r="D92" i="1"/>
  <c r="D156" i="1"/>
  <c r="D123" i="1"/>
  <c r="Y52" i="1"/>
  <c r="F224" i="1"/>
  <c r="F158" i="1"/>
  <c r="F257" i="1"/>
  <c r="F125" i="1"/>
  <c r="F191" i="1"/>
  <c r="F145" i="2" s="1"/>
  <c r="F145" i="3" s="1"/>
  <c r="F94" i="1"/>
  <c r="C227" i="1"/>
  <c r="C161" i="1"/>
  <c r="C260" i="1"/>
  <c r="C128" i="1"/>
  <c r="C97" i="1"/>
  <c r="C194" i="1"/>
  <c r="X57" i="1"/>
  <c r="H249" i="1"/>
  <c r="H150" i="1"/>
  <c r="H183" i="1"/>
  <c r="H86" i="1"/>
  <c r="H216" i="1"/>
  <c r="H170" i="2" s="1"/>
  <c r="H170" i="3" s="1"/>
  <c r="H117" i="1"/>
  <c r="H71" i="2" s="1"/>
  <c r="H71" i="3" s="1"/>
  <c r="AC46" i="1"/>
  <c r="D219" i="1"/>
  <c r="D153" i="1"/>
  <c r="D252" i="1"/>
  <c r="D120" i="1"/>
  <c r="D186" i="1"/>
  <c r="D140" i="2" s="1"/>
  <c r="D140" i="3" s="1"/>
  <c r="Y49" i="1"/>
  <c r="H91" i="1"/>
  <c r="H221" i="1"/>
  <c r="H254" i="1"/>
  <c r="H155" i="1"/>
  <c r="H122" i="1"/>
  <c r="H188" i="1"/>
  <c r="H142" i="2" s="1"/>
  <c r="H142" i="3" s="1"/>
  <c r="AC51" i="1"/>
  <c r="C257" i="1"/>
  <c r="C224" i="1"/>
  <c r="C191" i="1"/>
  <c r="C158" i="1"/>
  <c r="C94" i="1"/>
  <c r="C125" i="1"/>
  <c r="X54" i="1"/>
  <c r="H259" i="1"/>
  <c r="H226" i="1"/>
  <c r="H193" i="1"/>
  <c r="H96" i="1"/>
  <c r="H160" i="1"/>
  <c r="H127" i="1"/>
  <c r="AC56" i="1"/>
  <c r="D249" i="1"/>
  <c r="D183" i="1"/>
  <c r="D150" i="1"/>
  <c r="D86" i="1"/>
  <c r="D117" i="1"/>
  <c r="D216" i="1"/>
  <c r="Y46" i="1"/>
  <c r="D221" i="1"/>
  <c r="D155" i="1"/>
  <c r="D254" i="1"/>
  <c r="D122" i="1"/>
  <c r="D91" i="1"/>
  <c r="D188" i="1"/>
  <c r="Y51" i="1"/>
  <c r="B282" i="1"/>
  <c r="B38" i="2"/>
  <c r="B104" i="2"/>
  <c r="B104" i="3" s="1"/>
  <c r="C74" i="2"/>
  <c r="C74" i="3" s="1"/>
  <c r="H74" i="2"/>
  <c r="H74" i="3" s="1"/>
  <c r="B218" i="1"/>
  <c r="B152" i="1"/>
  <c r="B251" i="1"/>
  <c r="B185" i="1"/>
  <c r="B119" i="1"/>
  <c r="B88" i="1"/>
  <c r="B224" i="1"/>
  <c r="B158" i="1"/>
  <c r="B257" i="1"/>
  <c r="B125" i="1"/>
  <c r="B191" i="1"/>
  <c r="B145" i="2" s="1"/>
  <c r="B145" i="3" s="1"/>
  <c r="B94" i="1"/>
  <c r="F226" i="1"/>
  <c r="F160" i="1"/>
  <c r="F259" i="1"/>
  <c r="F127" i="1"/>
  <c r="F96" i="1"/>
  <c r="F193" i="1"/>
  <c r="B148" i="1"/>
  <c r="B247" i="1"/>
  <c r="B115" i="1"/>
  <c r="B214" i="1"/>
  <c r="B181" i="1"/>
  <c r="W44" i="1"/>
  <c r="H251" i="1"/>
  <c r="H218" i="1"/>
  <c r="H185" i="1"/>
  <c r="H152" i="1"/>
  <c r="H119" i="1"/>
  <c r="H88" i="1"/>
  <c r="AC48" i="1"/>
  <c r="G280" i="1"/>
  <c r="D253" i="1"/>
  <c r="D187" i="1"/>
  <c r="D90" i="1"/>
  <c r="D154" i="1"/>
  <c r="D220" i="1"/>
  <c r="D121" i="1"/>
  <c r="Y50" i="1"/>
  <c r="D225" i="1"/>
  <c r="D159" i="1"/>
  <c r="D258" i="1"/>
  <c r="D126" i="1"/>
  <c r="D95" i="1"/>
  <c r="D192" i="1"/>
  <c r="Y55" i="1"/>
  <c r="H194" i="1"/>
  <c r="H161" i="1"/>
  <c r="H128" i="1"/>
  <c r="H97" i="1"/>
  <c r="H260" i="1"/>
  <c r="H227" i="1"/>
  <c r="AC57" i="1"/>
  <c r="E250" i="1"/>
  <c r="E217" i="1"/>
  <c r="E184" i="1"/>
  <c r="E118" i="1"/>
  <c r="E87" i="1"/>
  <c r="E151" i="1"/>
  <c r="Z47" i="1"/>
  <c r="E189" i="1"/>
  <c r="E156" i="1"/>
  <c r="E123" i="1"/>
  <c r="E255" i="1"/>
  <c r="E222" i="1"/>
  <c r="E92" i="1"/>
  <c r="Z52" i="1"/>
  <c r="H257" i="1"/>
  <c r="H224" i="1"/>
  <c r="H158" i="1"/>
  <c r="H94" i="1"/>
  <c r="H191" i="1"/>
  <c r="H125" i="1"/>
  <c r="AC54" i="1"/>
  <c r="D227" i="1"/>
  <c r="D161" i="1"/>
  <c r="D260" i="1"/>
  <c r="D128" i="1"/>
  <c r="D194" i="1"/>
  <c r="D148" i="2" s="1"/>
  <c r="D148" i="3" s="1"/>
  <c r="E89" i="1"/>
  <c r="E252" i="1"/>
  <c r="E153" i="1"/>
  <c r="E219" i="1"/>
  <c r="E186" i="1"/>
  <c r="E120" i="1"/>
  <c r="Z49" i="1"/>
  <c r="H190" i="1"/>
  <c r="H157" i="1"/>
  <c r="H256" i="1"/>
  <c r="H93" i="1"/>
  <c r="H223" i="1"/>
  <c r="H124" i="1"/>
  <c r="H78" i="2" s="1"/>
  <c r="H78" i="3" s="1"/>
  <c r="AC53" i="1"/>
  <c r="D259" i="1"/>
  <c r="D193" i="1"/>
  <c r="D226" i="1"/>
  <c r="D160" i="1"/>
  <c r="D127" i="1"/>
  <c r="Y56" i="1"/>
  <c r="E254" i="1"/>
  <c r="E221" i="1"/>
  <c r="E188" i="1"/>
  <c r="E155" i="1"/>
  <c r="E91" i="1"/>
  <c r="E122" i="1"/>
  <c r="Z51" i="1"/>
  <c r="E281" i="1"/>
  <c r="E37" i="2"/>
  <c r="F38" i="2"/>
  <c r="F282" i="1"/>
  <c r="B170" i="2"/>
  <c r="B170" i="3" s="1"/>
  <c r="H285" i="1"/>
  <c r="H41" i="2"/>
  <c r="I186" i="1"/>
  <c r="I152" i="1"/>
  <c r="I105" i="2"/>
  <c r="I105" i="3" s="1"/>
  <c r="B254" i="1"/>
  <c r="B188" i="1"/>
  <c r="B221" i="1"/>
  <c r="B122" i="1"/>
  <c r="B155" i="1"/>
  <c r="B91" i="1"/>
  <c r="W51" i="1"/>
  <c r="E157" i="1"/>
  <c r="E256" i="1"/>
  <c r="E124" i="1"/>
  <c r="E93" i="1"/>
  <c r="E223" i="1"/>
  <c r="E190" i="1"/>
  <c r="Z53" i="1"/>
  <c r="B226" i="1"/>
  <c r="B160" i="1"/>
  <c r="B259" i="1"/>
  <c r="B193" i="1"/>
  <c r="B127" i="1"/>
  <c r="B96" i="1"/>
  <c r="W56" i="1"/>
  <c r="E247" i="1"/>
  <c r="E181" i="1"/>
  <c r="E214" i="1"/>
  <c r="E148" i="1"/>
  <c r="E115" i="1"/>
  <c r="E84" i="1"/>
  <c r="Z44" i="1"/>
  <c r="C152" i="1"/>
  <c r="C251" i="1"/>
  <c r="C119" i="1"/>
  <c r="C88" i="1"/>
  <c r="C218" i="1"/>
  <c r="C185" i="1"/>
  <c r="X48" i="1"/>
  <c r="E220" i="1"/>
  <c r="E187" i="1"/>
  <c r="E90" i="1"/>
  <c r="E154" i="1"/>
  <c r="E253" i="1"/>
  <c r="E121" i="1"/>
  <c r="Z50" i="1"/>
  <c r="E258" i="1"/>
  <c r="E225" i="1"/>
  <c r="E192" i="1"/>
  <c r="E126" i="1"/>
  <c r="E159" i="1"/>
  <c r="E95" i="1"/>
  <c r="Z55" i="1"/>
  <c r="E185" i="1"/>
  <c r="E152" i="1"/>
  <c r="E251" i="1"/>
  <c r="E218" i="1"/>
  <c r="E119" i="1"/>
  <c r="E88" i="1"/>
  <c r="Z48" i="1"/>
  <c r="E193" i="1"/>
  <c r="E259" i="1"/>
  <c r="E226" i="1"/>
  <c r="E160" i="1"/>
  <c r="E127" i="1"/>
  <c r="Z56" i="1"/>
  <c r="C215" i="1"/>
  <c r="C248" i="1"/>
  <c r="C182" i="1"/>
  <c r="C85" i="1"/>
  <c r="C149" i="1"/>
  <c r="C116" i="1"/>
  <c r="X45" i="1"/>
  <c r="D257" i="1"/>
  <c r="D191" i="1"/>
  <c r="D158" i="1"/>
  <c r="D125" i="1"/>
  <c r="D224" i="1"/>
  <c r="D178" i="2" s="1"/>
  <c r="D178" i="3" s="1"/>
  <c r="D94" i="1"/>
  <c r="Y54" i="1"/>
  <c r="E260" i="1"/>
  <c r="E194" i="1"/>
  <c r="E161" i="1"/>
  <c r="E227" i="1"/>
  <c r="E128" i="1"/>
  <c r="E94" i="1"/>
  <c r="E224" i="1"/>
  <c r="E257" i="1"/>
  <c r="E191" i="1"/>
  <c r="E125" i="1"/>
  <c r="E158" i="1"/>
  <c r="Z54" i="1"/>
  <c r="E136" i="2"/>
  <c r="E136" i="3" s="1"/>
  <c r="E103" i="2"/>
  <c r="E103" i="3" s="1"/>
  <c r="F170" i="2"/>
  <c r="F170" i="3" s="1"/>
  <c r="B71" i="2"/>
  <c r="B71" i="3" s="1"/>
  <c r="D283" i="1"/>
  <c r="D39" i="2"/>
  <c r="D105" i="2"/>
  <c r="D105" i="3" s="1"/>
  <c r="H140" i="2"/>
  <c r="H140" i="3" s="1"/>
  <c r="I257" i="1"/>
  <c r="I125" i="1"/>
  <c r="I94" i="1"/>
  <c r="I191" i="1"/>
  <c r="I224" i="1"/>
  <c r="I158" i="1"/>
  <c r="I181" i="1"/>
  <c r="I247" i="1"/>
  <c r="I115" i="1"/>
  <c r="I148" i="1"/>
  <c r="I84" i="1"/>
  <c r="I214" i="1"/>
  <c r="I249" i="1"/>
  <c r="I117" i="1"/>
  <c r="I86" i="1"/>
  <c r="I216" i="1"/>
  <c r="I183" i="1"/>
  <c r="I150" i="1"/>
  <c r="I39" i="2"/>
  <c r="I225" i="1"/>
  <c r="I95" i="1"/>
  <c r="I192" i="1"/>
  <c r="I159" i="1"/>
  <c r="I126" i="1"/>
  <c r="I258" i="1"/>
  <c r="I221" i="1"/>
  <c r="I155" i="1"/>
  <c r="I91" i="1"/>
  <c r="I188" i="1"/>
  <c r="I122" i="1"/>
  <c r="I254" i="1"/>
  <c r="I253" i="1"/>
  <c r="I121" i="1"/>
  <c r="I90" i="1"/>
  <c r="I187" i="1"/>
  <c r="I220" i="1"/>
  <c r="I174" i="2" s="1"/>
  <c r="I174" i="3" s="1"/>
  <c r="I154" i="1"/>
  <c r="I72" i="2"/>
  <c r="I72" i="3" s="1"/>
  <c r="G85" i="1"/>
  <c r="G182" i="1"/>
  <c r="G215" i="1"/>
  <c r="G248" i="1"/>
  <c r="G116" i="1"/>
  <c r="G149" i="1"/>
  <c r="AB45" i="1"/>
  <c r="G93" i="1"/>
  <c r="G190" i="1"/>
  <c r="G223" i="1"/>
  <c r="G256" i="1"/>
  <c r="G124" i="1"/>
  <c r="G157" i="1"/>
  <c r="AB53" i="1"/>
  <c r="G185" i="1"/>
  <c r="G88" i="1"/>
  <c r="G152" i="1"/>
  <c r="G218" i="1"/>
  <c r="G251" i="1"/>
  <c r="G119" i="1"/>
  <c r="AB48" i="1"/>
  <c r="G193" i="1"/>
  <c r="G96" i="1"/>
  <c r="G160" i="1"/>
  <c r="G226" i="1"/>
  <c r="G259" i="1"/>
  <c r="G127" i="1"/>
  <c r="AB56" i="1"/>
  <c r="G36" i="2"/>
  <c r="G184" i="1"/>
  <c r="G217" i="1"/>
  <c r="G87" i="1"/>
  <c r="G250" i="1"/>
  <c r="G118" i="1"/>
  <c r="G151" i="1"/>
  <c r="AB47" i="1"/>
  <c r="G192" i="1"/>
  <c r="G225" i="1"/>
  <c r="G95" i="1"/>
  <c r="G258" i="1"/>
  <c r="G126" i="1"/>
  <c r="G159" i="1"/>
  <c r="AB55" i="1"/>
  <c r="G90" i="1"/>
  <c r="G187" i="1"/>
  <c r="G154" i="1"/>
  <c r="G220" i="1"/>
  <c r="G253" i="1"/>
  <c r="G121" i="1"/>
  <c r="AB50" i="1"/>
  <c r="G168" i="2"/>
  <c r="G89" i="1"/>
  <c r="G186" i="1"/>
  <c r="G219" i="1"/>
  <c r="G252" i="1"/>
  <c r="G120" i="1"/>
  <c r="G153" i="1"/>
  <c r="AB49" i="1"/>
  <c r="G194" i="1"/>
  <c r="G227" i="1"/>
  <c r="G260" i="1"/>
  <c r="G128" i="1"/>
  <c r="G161" i="1"/>
  <c r="G189" i="1"/>
  <c r="G156" i="1"/>
  <c r="G222" i="1"/>
  <c r="G255" i="1"/>
  <c r="G123" i="1"/>
  <c r="G92" i="1"/>
  <c r="AB52" i="1"/>
  <c r="G135" i="2"/>
  <c r="G188" i="1"/>
  <c r="G221" i="1"/>
  <c r="G254" i="1"/>
  <c r="G122" i="1"/>
  <c r="G155" i="1"/>
  <c r="G91" i="1"/>
  <c r="AB51" i="1"/>
  <c r="G183" i="1"/>
  <c r="G150" i="1"/>
  <c r="G216" i="1"/>
  <c r="G249" i="1"/>
  <c r="G117" i="1"/>
  <c r="G94" i="1"/>
  <c r="G191" i="1"/>
  <c r="G158" i="1"/>
  <c r="G224" i="1"/>
  <c r="G257" i="1"/>
  <c r="G125" i="1"/>
  <c r="AB54" i="1"/>
  <c r="G69" i="2"/>
  <c r="G102" i="2"/>
  <c r="D38" i="2" l="1"/>
  <c r="I140" i="2"/>
  <c r="I140" i="3" s="1"/>
  <c r="I139" i="2"/>
  <c r="I139" i="3" s="1"/>
  <c r="I106" i="2"/>
  <c r="I106" i="3" s="1"/>
  <c r="I173" i="2"/>
  <c r="I173" i="3" s="1"/>
  <c r="B40" i="2"/>
  <c r="I144" i="2"/>
  <c r="I144" i="3" s="1"/>
  <c r="F143" i="2"/>
  <c r="F143" i="3" s="1"/>
  <c r="I177" i="2"/>
  <c r="I177" i="3" s="1"/>
  <c r="B74" i="2"/>
  <c r="B74" i="3" s="1"/>
  <c r="C179" i="2"/>
  <c r="C179" i="3" s="1"/>
  <c r="I176" i="2"/>
  <c r="I176" i="3" s="1"/>
  <c r="F176" i="2"/>
  <c r="F176" i="3" s="1"/>
  <c r="C146" i="2"/>
  <c r="C146" i="3" s="1"/>
  <c r="G134" i="1"/>
  <c r="B233" i="1"/>
  <c r="I37" i="2"/>
  <c r="I37" i="3" s="1"/>
  <c r="G266" i="1"/>
  <c r="I70" i="2"/>
  <c r="I70" i="3" s="1"/>
  <c r="F115" i="2"/>
  <c r="F115" i="3" s="1"/>
  <c r="G103" i="1"/>
  <c r="F111" i="2"/>
  <c r="F111" i="3" s="1"/>
  <c r="G200" i="1"/>
  <c r="G167" i="1"/>
  <c r="G233" i="1"/>
  <c r="B266" i="1"/>
  <c r="F144" i="2"/>
  <c r="F144" i="3" s="1"/>
  <c r="I134" i="1"/>
  <c r="H134" i="1"/>
  <c r="C134" i="1"/>
  <c r="C167" i="1"/>
  <c r="D266" i="1"/>
  <c r="D103" i="1"/>
  <c r="I266" i="1"/>
  <c r="E167" i="1"/>
  <c r="B167" i="1"/>
  <c r="B178" i="2"/>
  <c r="B178" i="3" s="1"/>
  <c r="H266" i="1"/>
  <c r="C113" i="2"/>
  <c r="C113" i="3" s="1"/>
  <c r="C103" i="1"/>
  <c r="C200" i="1"/>
  <c r="D167" i="1"/>
  <c r="F134" i="1"/>
  <c r="C233" i="1"/>
  <c r="I103" i="1"/>
  <c r="I200" i="1"/>
  <c r="E233" i="1"/>
  <c r="H103" i="1"/>
  <c r="H167" i="1"/>
  <c r="F103" i="1"/>
  <c r="D233" i="1"/>
  <c r="F266" i="1"/>
  <c r="F200" i="1"/>
  <c r="E200" i="1"/>
  <c r="H200" i="1"/>
  <c r="H233" i="1"/>
  <c r="D134" i="1"/>
  <c r="D200" i="1"/>
  <c r="F167" i="1"/>
  <c r="C266" i="1"/>
  <c r="F233" i="1"/>
  <c r="B140" i="2"/>
  <c r="B140" i="3" s="1"/>
  <c r="E266" i="1"/>
  <c r="I233" i="1"/>
  <c r="B200" i="1"/>
  <c r="I82" i="2"/>
  <c r="I82" i="3" s="1"/>
  <c r="I167" i="1"/>
  <c r="E134" i="1"/>
  <c r="B134" i="1"/>
  <c r="B103" i="1"/>
  <c r="E103" i="1"/>
  <c r="AB63" i="1"/>
  <c r="Z63" i="1"/>
  <c r="D168" i="2"/>
  <c r="D168" i="3" s="1"/>
  <c r="AD63" i="1"/>
  <c r="I147" i="2"/>
  <c r="I147" i="3" s="1"/>
  <c r="F135" i="2"/>
  <c r="X63" i="1"/>
  <c r="Y63" i="1"/>
  <c r="AC63" i="1"/>
  <c r="W63" i="1"/>
  <c r="AA63" i="1"/>
  <c r="C42" i="2"/>
  <c r="C42" i="3" s="1"/>
  <c r="B72" i="2"/>
  <c r="B72" i="3" s="1"/>
  <c r="D49" i="2"/>
  <c r="D45" i="2"/>
  <c r="D45" i="3" s="1"/>
  <c r="B174" i="2"/>
  <c r="B174" i="3" s="1"/>
  <c r="B176" i="2"/>
  <c r="B176" i="3" s="1"/>
  <c r="B171" i="2"/>
  <c r="B171" i="3" s="1"/>
  <c r="I178" i="2"/>
  <c r="I178" i="3" s="1"/>
  <c r="F168" i="2"/>
  <c r="B141" i="2"/>
  <c r="B141" i="3" s="1"/>
  <c r="C168" i="2"/>
  <c r="C135" i="2"/>
  <c r="D36" i="2"/>
  <c r="B293" i="1"/>
  <c r="D174" i="2"/>
  <c r="D174" i="3" s="1"/>
  <c r="D69" i="2"/>
  <c r="D102" i="2"/>
  <c r="F36" i="2"/>
  <c r="AE57" i="1"/>
  <c r="F82" i="2"/>
  <c r="F82" i="3" s="1"/>
  <c r="H179" i="2"/>
  <c r="H179" i="3" s="1"/>
  <c r="D103" i="2"/>
  <c r="D103" i="3" s="1"/>
  <c r="H80" i="2"/>
  <c r="H80" i="3" s="1"/>
  <c r="I49" i="2"/>
  <c r="I49" i="3" s="1"/>
  <c r="H174" i="2"/>
  <c r="H174" i="3" s="1"/>
  <c r="F113" i="2"/>
  <c r="F113" i="3" s="1"/>
  <c r="C143" i="2"/>
  <c r="C143" i="3" s="1"/>
  <c r="C176" i="2"/>
  <c r="C176" i="3" s="1"/>
  <c r="B143" i="2"/>
  <c r="B143" i="3" s="1"/>
  <c r="B115" i="2"/>
  <c r="B115" i="3" s="1"/>
  <c r="B111" i="2"/>
  <c r="B111" i="3" s="1"/>
  <c r="F70" i="2"/>
  <c r="F70" i="3" s="1"/>
  <c r="C80" i="2"/>
  <c r="C80" i="3" s="1"/>
  <c r="D70" i="2"/>
  <c r="D70" i="3" s="1"/>
  <c r="I40" i="2"/>
  <c r="I40" i="3" s="1"/>
  <c r="I172" i="2"/>
  <c r="I172" i="3" s="1"/>
  <c r="B47" i="2"/>
  <c r="B47" i="3" s="1"/>
  <c r="F141" i="2"/>
  <c r="F141" i="3" s="1"/>
  <c r="F181" i="2"/>
  <c r="F181" i="3" s="1"/>
  <c r="F169" i="2"/>
  <c r="F169" i="3" s="1"/>
  <c r="F47" i="2"/>
  <c r="F47" i="3" s="1"/>
  <c r="F140" i="2"/>
  <c r="F140" i="3" s="1"/>
  <c r="D111" i="2"/>
  <c r="D111" i="3" s="1"/>
  <c r="H108" i="2"/>
  <c r="H108" i="3" s="1"/>
  <c r="D114" i="2"/>
  <c r="D114" i="3" s="1"/>
  <c r="C105" i="2"/>
  <c r="C105" i="3" s="1"/>
  <c r="F42" i="2"/>
  <c r="F42" i="3" s="1"/>
  <c r="H47" i="2"/>
  <c r="H47" i="3" s="1"/>
  <c r="I110" i="2"/>
  <c r="I110" i="3" s="1"/>
  <c r="F138" i="2"/>
  <c r="F138" i="3" s="1"/>
  <c r="B78" i="2"/>
  <c r="B78" i="3" s="1"/>
  <c r="C144" i="2"/>
  <c r="C144" i="3" s="1"/>
  <c r="F39" i="2"/>
  <c r="F39" i="3" s="1"/>
  <c r="F173" i="2"/>
  <c r="F173" i="3" s="1"/>
  <c r="H72" i="2"/>
  <c r="H72" i="3" s="1"/>
  <c r="F37" i="2"/>
  <c r="F37" i="3" s="1"/>
  <c r="F202" i="3" s="1"/>
  <c r="B41" i="2"/>
  <c r="B41" i="3" s="1"/>
  <c r="B37" i="2"/>
  <c r="B37" i="3" s="1"/>
  <c r="H39" i="2"/>
  <c r="H39" i="3" s="1"/>
  <c r="I180" i="2"/>
  <c r="I180" i="3" s="1"/>
  <c r="H141" i="2"/>
  <c r="H141" i="3" s="1"/>
  <c r="J148" i="1"/>
  <c r="I41" i="2"/>
  <c r="I41" i="3" s="1"/>
  <c r="D136" i="2"/>
  <c r="D136" i="3" s="1"/>
  <c r="I103" i="2"/>
  <c r="I103" i="3" s="1"/>
  <c r="H286" i="1"/>
  <c r="I77" i="2"/>
  <c r="I77" i="3" s="1"/>
  <c r="F108" i="2"/>
  <c r="F108" i="3" s="1"/>
  <c r="C171" i="2"/>
  <c r="C171" i="3" s="1"/>
  <c r="I292" i="1"/>
  <c r="F110" i="2"/>
  <c r="F110" i="3" s="1"/>
  <c r="C108" i="2"/>
  <c r="C108" i="3" s="1"/>
  <c r="F49" i="2"/>
  <c r="F49" i="3" s="1"/>
  <c r="C177" i="2"/>
  <c r="C177" i="3" s="1"/>
  <c r="C69" i="2"/>
  <c r="H44" i="2"/>
  <c r="H44" i="3" s="1"/>
  <c r="B289" i="1"/>
  <c r="F146" i="2"/>
  <c r="F146" i="3" s="1"/>
  <c r="B169" i="2"/>
  <c r="B169" i="3" s="1"/>
  <c r="I169" i="2"/>
  <c r="I169" i="3" s="1"/>
  <c r="AE47" i="1"/>
  <c r="B173" i="2"/>
  <c r="B173" i="3" s="1"/>
  <c r="B291" i="1"/>
  <c r="I113" i="2"/>
  <c r="I113" i="3" s="1"/>
  <c r="D78" i="2"/>
  <c r="D78" i="3" s="1"/>
  <c r="D289" i="1"/>
  <c r="B108" i="2"/>
  <c r="B108" i="3" s="1"/>
  <c r="B45" i="2"/>
  <c r="B45" i="3" s="1"/>
  <c r="I81" i="2"/>
  <c r="I81" i="3" s="1"/>
  <c r="F177" i="2"/>
  <c r="F177" i="3" s="1"/>
  <c r="F80" i="2"/>
  <c r="F80" i="3" s="1"/>
  <c r="H143" i="2"/>
  <c r="H143" i="3" s="1"/>
  <c r="C280" i="1"/>
  <c r="I108" i="2"/>
  <c r="I108" i="3" s="1"/>
  <c r="H177" i="2"/>
  <c r="H177" i="3" s="1"/>
  <c r="F78" i="2"/>
  <c r="F78" i="3" s="1"/>
  <c r="C75" i="2"/>
  <c r="C75" i="3" s="1"/>
  <c r="C111" i="2"/>
  <c r="C111" i="3" s="1"/>
  <c r="H110" i="2"/>
  <c r="H110" i="3" s="1"/>
  <c r="B179" i="2"/>
  <c r="B179" i="3" s="1"/>
  <c r="C283" i="1"/>
  <c r="D37" i="2"/>
  <c r="C102" i="2"/>
  <c r="B283" i="1"/>
  <c r="F77" i="2"/>
  <c r="F77" i="3" s="1"/>
  <c r="I281" i="1"/>
  <c r="F291" i="1"/>
  <c r="F288" i="1"/>
  <c r="F107" i="2"/>
  <c r="F107" i="3" s="1"/>
  <c r="E173" i="2"/>
  <c r="E173" i="3" s="1"/>
  <c r="F45" i="2"/>
  <c r="F45" i="3" s="1"/>
  <c r="F281" i="1"/>
  <c r="D75" i="2"/>
  <c r="D75" i="3" s="1"/>
  <c r="F148" i="2"/>
  <c r="F148" i="3" s="1"/>
  <c r="C36" i="2"/>
  <c r="C288" i="1"/>
  <c r="F105" i="2"/>
  <c r="F105" i="3" s="1"/>
  <c r="C291" i="1"/>
  <c r="I111" i="2"/>
  <c r="I111" i="3" s="1"/>
  <c r="H288" i="1"/>
  <c r="F293" i="1"/>
  <c r="F174" i="2"/>
  <c r="F174" i="3" s="1"/>
  <c r="H105" i="2"/>
  <c r="H105" i="3" s="1"/>
  <c r="B136" i="2"/>
  <c r="B136" i="3" s="1"/>
  <c r="I45" i="2"/>
  <c r="I45" i="3" s="1"/>
  <c r="I48" i="2"/>
  <c r="I74" i="2"/>
  <c r="I74" i="3" s="1"/>
  <c r="J214" i="1"/>
  <c r="B110" i="2"/>
  <c r="B110" i="3" s="1"/>
  <c r="B281" i="1"/>
  <c r="J247" i="1"/>
  <c r="D82" i="2"/>
  <c r="D82" i="3" s="1"/>
  <c r="H112" i="2"/>
  <c r="H112" i="3" s="1"/>
  <c r="AE44" i="1"/>
  <c r="H77" i="2"/>
  <c r="H77" i="3" s="1"/>
  <c r="H136" i="2"/>
  <c r="H136" i="3" s="1"/>
  <c r="C71" i="2"/>
  <c r="C71" i="3" s="1"/>
  <c r="F285" i="1"/>
  <c r="B286" i="1"/>
  <c r="AE54" i="1"/>
  <c r="G288" i="1"/>
  <c r="J252" i="1"/>
  <c r="J253" i="1"/>
  <c r="J258" i="1"/>
  <c r="G283" i="1"/>
  <c r="AE48" i="1"/>
  <c r="I142" i="2"/>
  <c r="I142" i="3" s="1"/>
  <c r="C141" i="2"/>
  <c r="C141" i="3" s="1"/>
  <c r="E181" i="2"/>
  <c r="E181" i="3" s="1"/>
  <c r="D145" i="2"/>
  <c r="D145" i="3" s="1"/>
  <c r="F286" i="1"/>
  <c r="E114" i="2"/>
  <c r="E114" i="3" s="1"/>
  <c r="C44" i="2"/>
  <c r="C44" i="3" s="1"/>
  <c r="E142" i="2"/>
  <c r="E142" i="3" s="1"/>
  <c r="C286" i="1"/>
  <c r="H283" i="1"/>
  <c r="D281" i="1"/>
  <c r="F283" i="1"/>
  <c r="F41" i="2"/>
  <c r="F69" i="2"/>
  <c r="F289" i="1"/>
  <c r="E138" i="2"/>
  <c r="E138" i="3" s="1"/>
  <c r="D141" i="2"/>
  <c r="D141" i="3" s="1"/>
  <c r="B44" i="2"/>
  <c r="B44" i="3" s="1"/>
  <c r="H291" i="1"/>
  <c r="B42" i="2"/>
  <c r="B42" i="3" s="1"/>
  <c r="I143" i="2"/>
  <c r="I143" i="3" s="1"/>
  <c r="C76" i="2"/>
  <c r="C76" i="3" s="1"/>
  <c r="C142" i="2"/>
  <c r="C142" i="3" s="1"/>
  <c r="I293" i="1"/>
  <c r="D280" i="1"/>
  <c r="C78" i="2"/>
  <c r="C78" i="3" s="1"/>
  <c r="J260" i="1"/>
  <c r="J115" i="1"/>
  <c r="E76" i="2"/>
  <c r="E76" i="3" s="1"/>
  <c r="C289" i="1"/>
  <c r="D135" i="2"/>
  <c r="B146" i="2"/>
  <c r="B146" i="3" s="1"/>
  <c r="F280" i="1"/>
  <c r="AE50" i="1"/>
  <c r="E79" i="2"/>
  <c r="E79" i="3" s="1"/>
  <c r="B113" i="2"/>
  <c r="B113" i="3" s="1"/>
  <c r="D79" i="2"/>
  <c r="D79" i="3" s="1"/>
  <c r="C169" i="2"/>
  <c r="C169" i="3" s="1"/>
  <c r="H75" i="2"/>
  <c r="H75" i="3" s="1"/>
  <c r="E73" i="2"/>
  <c r="E73" i="3" s="1"/>
  <c r="E139" i="2"/>
  <c r="E139" i="3" s="1"/>
  <c r="B285" i="1"/>
  <c r="D115" i="2"/>
  <c r="D115" i="3" s="1"/>
  <c r="H145" i="2"/>
  <c r="H145" i="3" s="1"/>
  <c r="E110" i="2"/>
  <c r="E110" i="3" s="1"/>
  <c r="H181" i="2"/>
  <c r="H181" i="3" s="1"/>
  <c r="H115" i="2"/>
  <c r="H115" i="3" s="1"/>
  <c r="D175" i="2"/>
  <c r="D175" i="3" s="1"/>
  <c r="B39" i="2"/>
  <c r="F102" i="2"/>
  <c r="D74" i="2"/>
  <c r="D74" i="3" s="1"/>
  <c r="H137" i="2"/>
  <c r="H137" i="3" s="1"/>
  <c r="C82" i="2"/>
  <c r="C82" i="3" s="1"/>
  <c r="F172" i="2"/>
  <c r="F172" i="3" s="1"/>
  <c r="C147" i="2"/>
  <c r="C147" i="3" s="1"/>
  <c r="C137" i="2"/>
  <c r="C137" i="3" s="1"/>
  <c r="I115" i="2"/>
  <c r="I115" i="3" s="1"/>
  <c r="B148" i="2"/>
  <c r="B148" i="3" s="1"/>
  <c r="I136" i="2"/>
  <c r="I136" i="3" s="1"/>
  <c r="E148" i="2"/>
  <c r="E148" i="3" s="1"/>
  <c r="C136" i="2"/>
  <c r="C136" i="3" s="1"/>
  <c r="E108" i="2"/>
  <c r="E108" i="3" s="1"/>
  <c r="C73" i="2"/>
  <c r="C73" i="3" s="1"/>
  <c r="B114" i="2"/>
  <c r="B114" i="3" s="1"/>
  <c r="I284" i="1"/>
  <c r="D76" i="2"/>
  <c r="D76" i="3" s="1"/>
  <c r="D71" i="2"/>
  <c r="D71" i="3" s="1"/>
  <c r="C47" i="2"/>
  <c r="AE53" i="1"/>
  <c r="E145" i="2"/>
  <c r="E145" i="3" s="1"/>
  <c r="E82" i="2"/>
  <c r="E82" i="3" s="1"/>
  <c r="F72" i="2"/>
  <c r="F72" i="3" s="1"/>
  <c r="C139" i="2"/>
  <c r="C139" i="3" s="1"/>
  <c r="B81" i="2"/>
  <c r="B81" i="3" s="1"/>
  <c r="D81" i="2"/>
  <c r="D81" i="3" s="1"/>
  <c r="H111" i="2"/>
  <c r="H111" i="3" s="1"/>
  <c r="E140" i="2"/>
  <c r="E140" i="3" s="1"/>
  <c r="I289" i="1"/>
  <c r="B288" i="1"/>
  <c r="H106" i="2"/>
  <c r="H106" i="3" s="1"/>
  <c r="B112" i="2"/>
  <c r="B112" i="3" s="1"/>
  <c r="B73" i="2"/>
  <c r="B73" i="3" s="1"/>
  <c r="B172" i="2"/>
  <c r="B172" i="3" s="1"/>
  <c r="H114" i="2"/>
  <c r="H114" i="3" s="1"/>
  <c r="C112" i="2"/>
  <c r="C112" i="3" s="1"/>
  <c r="H175" i="2"/>
  <c r="H175" i="3" s="1"/>
  <c r="D173" i="2"/>
  <c r="D173" i="3" s="1"/>
  <c r="C181" i="2"/>
  <c r="C181" i="3" s="1"/>
  <c r="F79" i="2"/>
  <c r="F79" i="3" s="1"/>
  <c r="D176" i="2"/>
  <c r="D176" i="3" s="1"/>
  <c r="F139" i="2"/>
  <c r="F139" i="3" s="1"/>
  <c r="F109" i="2"/>
  <c r="F109" i="3" s="1"/>
  <c r="C138" i="2"/>
  <c r="C138" i="3" s="1"/>
  <c r="G286" i="1"/>
  <c r="E146" i="2"/>
  <c r="E146" i="3" s="1"/>
  <c r="E144" i="2"/>
  <c r="E144" i="3" s="1"/>
  <c r="B109" i="2"/>
  <c r="B109" i="3" s="1"/>
  <c r="H172" i="2"/>
  <c r="H172" i="3" s="1"/>
  <c r="I107" i="2"/>
  <c r="I107" i="3" s="1"/>
  <c r="D170" i="2"/>
  <c r="D170" i="3" s="1"/>
  <c r="H147" i="2"/>
  <c r="H147" i="3" s="1"/>
  <c r="C178" i="2"/>
  <c r="C178" i="3" s="1"/>
  <c r="H104" i="2"/>
  <c r="H104" i="3" s="1"/>
  <c r="F112" i="2"/>
  <c r="F112" i="3" s="1"/>
  <c r="D110" i="2"/>
  <c r="D110" i="3" s="1"/>
  <c r="E104" i="2"/>
  <c r="E104" i="3" s="1"/>
  <c r="D139" i="2"/>
  <c r="D139" i="3" s="1"/>
  <c r="I78" i="2"/>
  <c r="I78" i="3" s="1"/>
  <c r="I38" i="2"/>
  <c r="I38" i="3" s="1"/>
  <c r="I282" i="1"/>
  <c r="E293" i="1"/>
  <c r="E49" i="2"/>
  <c r="C284" i="1"/>
  <c r="C40" i="2"/>
  <c r="E285" i="1"/>
  <c r="E41" i="2"/>
  <c r="H293" i="1"/>
  <c r="H49" i="2"/>
  <c r="B280" i="1"/>
  <c r="B36" i="2"/>
  <c r="B290" i="1"/>
  <c r="B46" i="2"/>
  <c r="B38" i="3"/>
  <c r="B203" i="3" s="1"/>
  <c r="B203" i="2"/>
  <c r="D287" i="1"/>
  <c r="D43" i="2"/>
  <c r="D137" i="2"/>
  <c r="D137" i="3" s="1"/>
  <c r="H282" i="1"/>
  <c r="H38" i="2"/>
  <c r="C293" i="1"/>
  <c r="C49" i="2"/>
  <c r="F106" i="2"/>
  <c r="F106" i="3" s="1"/>
  <c r="B49" i="3"/>
  <c r="D284" i="1"/>
  <c r="D40" i="2"/>
  <c r="C114" i="2"/>
  <c r="C114" i="3" s="1"/>
  <c r="I44" i="2"/>
  <c r="I44" i="3" s="1"/>
  <c r="G282" i="1"/>
  <c r="AE49" i="1"/>
  <c r="AE55" i="1"/>
  <c r="G291" i="1"/>
  <c r="AE56" i="1"/>
  <c r="G284" i="1"/>
  <c r="G289" i="1"/>
  <c r="J248" i="1"/>
  <c r="I43" i="2"/>
  <c r="I43" i="3" s="1"/>
  <c r="I287" i="1"/>
  <c r="I145" i="2"/>
  <c r="I145" i="3" s="1"/>
  <c r="D112" i="2"/>
  <c r="D112" i="3" s="1"/>
  <c r="F44" i="3"/>
  <c r="C70" i="2"/>
  <c r="C70" i="3" s="1"/>
  <c r="E180" i="2"/>
  <c r="E180" i="3" s="1"/>
  <c r="E284" i="1"/>
  <c r="E40" i="2"/>
  <c r="E106" i="2"/>
  <c r="E106" i="3" s="1"/>
  <c r="E291" i="1"/>
  <c r="E47" i="2"/>
  <c r="E179" i="2"/>
  <c r="E179" i="3" s="1"/>
  <c r="E168" i="2"/>
  <c r="B292" i="1"/>
  <c r="B48" i="2"/>
  <c r="E177" i="2"/>
  <c r="E177" i="3" s="1"/>
  <c r="E111" i="2"/>
  <c r="E111" i="3" s="1"/>
  <c r="B76" i="2"/>
  <c r="B76" i="3" s="1"/>
  <c r="H41" i="3"/>
  <c r="H206" i="3" s="1"/>
  <c r="H206" i="2"/>
  <c r="F38" i="3"/>
  <c r="F203" i="3" s="1"/>
  <c r="F203" i="2"/>
  <c r="E175" i="2"/>
  <c r="E175" i="3" s="1"/>
  <c r="H144" i="2"/>
  <c r="H144" i="3" s="1"/>
  <c r="H79" i="2"/>
  <c r="H79" i="3" s="1"/>
  <c r="H178" i="2"/>
  <c r="H178" i="3" s="1"/>
  <c r="E77" i="2"/>
  <c r="E77" i="3" s="1"/>
  <c r="E105" i="2"/>
  <c r="E105" i="3" s="1"/>
  <c r="E171" i="2"/>
  <c r="E171" i="3" s="1"/>
  <c r="H82" i="2"/>
  <c r="H82" i="3" s="1"/>
  <c r="D146" i="2"/>
  <c r="D146" i="3" s="1"/>
  <c r="D113" i="2"/>
  <c r="D113" i="3" s="1"/>
  <c r="H42" i="3"/>
  <c r="H139" i="2"/>
  <c r="H139" i="3" s="1"/>
  <c r="B69" i="2"/>
  <c r="F147" i="2"/>
  <c r="F147" i="3" s="1"/>
  <c r="F114" i="2"/>
  <c r="F114" i="3" s="1"/>
  <c r="B139" i="2"/>
  <c r="B139" i="3" s="1"/>
  <c r="H292" i="1"/>
  <c r="H48" i="2"/>
  <c r="C145" i="2"/>
  <c r="C145" i="3" s="1"/>
  <c r="H76" i="2"/>
  <c r="H76" i="3" s="1"/>
  <c r="H287" i="1"/>
  <c r="H43" i="2"/>
  <c r="D77" i="2"/>
  <c r="D77" i="3" s="1"/>
  <c r="D143" i="2"/>
  <c r="D143" i="3" s="1"/>
  <c r="F40" i="2"/>
  <c r="F284" i="1"/>
  <c r="E170" i="2"/>
  <c r="E170" i="3" s="1"/>
  <c r="H280" i="1"/>
  <c r="H36" i="2"/>
  <c r="H102" i="2"/>
  <c r="D73" i="2"/>
  <c r="D73" i="3" s="1"/>
  <c r="H281" i="1"/>
  <c r="H37" i="2"/>
  <c r="C81" i="2"/>
  <c r="C81" i="3" s="1"/>
  <c r="C109" i="2"/>
  <c r="C109" i="3" s="1"/>
  <c r="C170" i="2"/>
  <c r="C170" i="3" s="1"/>
  <c r="F287" i="1"/>
  <c r="F43" i="2"/>
  <c r="F142" i="2"/>
  <c r="F142" i="3" s="1"/>
  <c r="I73" i="2"/>
  <c r="I73" i="3" s="1"/>
  <c r="G293" i="1"/>
  <c r="G281" i="1"/>
  <c r="E290" i="1"/>
  <c r="E46" i="2"/>
  <c r="E174" i="2"/>
  <c r="E174" i="3" s="1"/>
  <c r="E102" i="2"/>
  <c r="J257" i="1"/>
  <c r="G290" i="1"/>
  <c r="AE51" i="1"/>
  <c r="J254" i="1"/>
  <c r="J255" i="1"/>
  <c r="G292" i="1"/>
  <c r="J251" i="1"/>
  <c r="J256" i="1"/>
  <c r="AE45" i="1"/>
  <c r="I291" i="1"/>
  <c r="I46" i="2"/>
  <c r="I46" i="3" s="1"/>
  <c r="I290" i="1"/>
  <c r="D290" i="1"/>
  <c r="D46" i="2"/>
  <c r="C103" i="2"/>
  <c r="C103" i="3" s="1"/>
  <c r="E292" i="1"/>
  <c r="E48" i="2"/>
  <c r="E113" i="2"/>
  <c r="E113" i="3" s="1"/>
  <c r="E286" i="1"/>
  <c r="E42" i="2"/>
  <c r="E280" i="1"/>
  <c r="E36" i="2"/>
  <c r="E135" i="2"/>
  <c r="B180" i="2"/>
  <c r="B180" i="3" s="1"/>
  <c r="E289" i="1"/>
  <c r="E45" i="2"/>
  <c r="B175" i="2"/>
  <c r="B175" i="3" s="1"/>
  <c r="E202" i="2"/>
  <c r="E37" i="3"/>
  <c r="E202" i="3" s="1"/>
  <c r="E287" i="1"/>
  <c r="E43" i="2"/>
  <c r="D180" i="2"/>
  <c r="D180" i="3" s="1"/>
  <c r="H289" i="1"/>
  <c r="H45" i="2"/>
  <c r="C45" i="3"/>
  <c r="E107" i="2"/>
  <c r="E107" i="3" s="1"/>
  <c r="D293" i="1"/>
  <c r="E288" i="1"/>
  <c r="E44" i="2"/>
  <c r="E283" i="1"/>
  <c r="E39" i="2"/>
  <c r="D291" i="1"/>
  <c r="D47" i="2"/>
  <c r="D179" i="2"/>
  <c r="D179" i="3" s="1"/>
  <c r="D108" i="2"/>
  <c r="D108" i="3" s="1"/>
  <c r="H284" i="1"/>
  <c r="H40" i="2"/>
  <c r="B135" i="2"/>
  <c r="F48" i="2"/>
  <c r="F292" i="1"/>
  <c r="F180" i="2"/>
  <c r="F180" i="3" s="1"/>
  <c r="B79" i="2"/>
  <c r="B79" i="3" s="1"/>
  <c r="D282" i="1"/>
  <c r="C79" i="2"/>
  <c r="C79" i="3" s="1"/>
  <c r="H109" i="2"/>
  <c r="H109" i="3" s="1"/>
  <c r="F290" i="1"/>
  <c r="F46" i="2"/>
  <c r="F73" i="2"/>
  <c r="F73" i="3" s="1"/>
  <c r="C206" i="2"/>
  <c r="C41" i="3"/>
  <c r="C206" i="3" s="1"/>
  <c r="E282" i="1"/>
  <c r="E38" i="2"/>
  <c r="H135" i="2"/>
  <c r="H168" i="2"/>
  <c r="D106" i="2"/>
  <c r="D106" i="3" s="1"/>
  <c r="H169" i="2"/>
  <c r="H169" i="3" s="1"/>
  <c r="C282" i="1"/>
  <c r="C38" i="2"/>
  <c r="AE46" i="1"/>
  <c r="G287" i="1"/>
  <c r="AE52" i="1"/>
  <c r="G285" i="1"/>
  <c r="J250" i="1"/>
  <c r="J259" i="1"/>
  <c r="I286" i="1"/>
  <c r="I76" i="2"/>
  <c r="I76" i="3" s="1"/>
  <c r="I175" i="2"/>
  <c r="I175" i="3" s="1"/>
  <c r="I80" i="2"/>
  <c r="I80" i="3" s="1"/>
  <c r="I179" i="2"/>
  <c r="I179" i="3" s="1"/>
  <c r="I170" i="2"/>
  <c r="I170" i="3" s="1"/>
  <c r="I280" i="1"/>
  <c r="D39" i="3"/>
  <c r="D204" i="3" s="1"/>
  <c r="D204" i="2"/>
  <c r="E112" i="2"/>
  <c r="E112" i="3" s="1"/>
  <c r="E178" i="2"/>
  <c r="E178" i="3" s="1"/>
  <c r="E115" i="2"/>
  <c r="E115" i="3" s="1"/>
  <c r="C281" i="1"/>
  <c r="C37" i="2"/>
  <c r="E81" i="2"/>
  <c r="E81" i="3" s="1"/>
  <c r="E147" i="2"/>
  <c r="E147" i="3" s="1"/>
  <c r="E172" i="2"/>
  <c r="E172" i="3" s="1"/>
  <c r="E80" i="2"/>
  <c r="E80" i="3" s="1"/>
  <c r="E75" i="2"/>
  <c r="E75" i="3" s="1"/>
  <c r="E141" i="2"/>
  <c r="E141" i="3" s="1"/>
  <c r="C172" i="2"/>
  <c r="C172" i="3" s="1"/>
  <c r="C106" i="2"/>
  <c r="C106" i="3" s="1"/>
  <c r="E69" i="2"/>
  <c r="B147" i="2"/>
  <c r="B147" i="3" s="1"/>
  <c r="E78" i="2"/>
  <c r="E78" i="3" s="1"/>
  <c r="B287" i="1"/>
  <c r="B43" i="2"/>
  <c r="B142" i="2"/>
  <c r="B142" i="3" s="1"/>
  <c r="E109" i="2"/>
  <c r="E109" i="3" s="1"/>
  <c r="D292" i="1"/>
  <c r="D48" i="2"/>
  <c r="D147" i="2"/>
  <c r="D147" i="3" s="1"/>
  <c r="E74" i="2"/>
  <c r="E74" i="3" s="1"/>
  <c r="D181" i="2"/>
  <c r="D181" i="3" s="1"/>
  <c r="H290" i="1"/>
  <c r="H46" i="2"/>
  <c r="E176" i="2"/>
  <c r="E176" i="3" s="1"/>
  <c r="E143" i="2"/>
  <c r="E143" i="3" s="1"/>
  <c r="E72" i="2"/>
  <c r="E72" i="3" s="1"/>
  <c r="H148" i="2"/>
  <c r="H148" i="3" s="1"/>
  <c r="D80" i="2"/>
  <c r="D80" i="3" s="1"/>
  <c r="D286" i="1"/>
  <c r="D42" i="2"/>
  <c r="C39" i="3"/>
  <c r="H73" i="2"/>
  <c r="H73" i="3" s="1"/>
  <c r="B168" i="2"/>
  <c r="B102" i="2"/>
  <c r="F81" i="2"/>
  <c r="F81" i="3" s="1"/>
  <c r="B284" i="1"/>
  <c r="B106" i="2"/>
  <c r="B106" i="3" s="1"/>
  <c r="I285" i="1"/>
  <c r="D142" i="2"/>
  <c r="D142" i="3" s="1"/>
  <c r="D109" i="2"/>
  <c r="D109" i="3" s="1"/>
  <c r="D104" i="2"/>
  <c r="D104" i="3" s="1"/>
  <c r="H81" i="2"/>
  <c r="H81" i="3" s="1"/>
  <c r="H180" i="2"/>
  <c r="H180" i="3" s="1"/>
  <c r="C290" i="1"/>
  <c r="C46" i="2"/>
  <c r="D285" i="1"/>
  <c r="D41" i="2"/>
  <c r="D107" i="2"/>
  <c r="D107" i="3" s="1"/>
  <c r="C148" i="2"/>
  <c r="C148" i="3" s="1"/>
  <c r="C115" i="2"/>
  <c r="C115" i="3" s="1"/>
  <c r="F178" i="2"/>
  <c r="F178" i="3" s="1"/>
  <c r="D288" i="1"/>
  <c r="D44" i="2"/>
  <c r="E71" i="2"/>
  <c r="E71" i="3" s="1"/>
  <c r="H69" i="2"/>
  <c r="D172" i="2"/>
  <c r="D172" i="3" s="1"/>
  <c r="H103" i="2"/>
  <c r="H103" i="3" s="1"/>
  <c r="C180" i="2"/>
  <c r="C180" i="3" s="1"/>
  <c r="C292" i="1"/>
  <c r="C48" i="2"/>
  <c r="C175" i="2"/>
  <c r="C175" i="3" s="1"/>
  <c r="C287" i="1"/>
  <c r="C43" i="2"/>
  <c r="C104" i="2"/>
  <c r="C104" i="3" s="1"/>
  <c r="F76" i="2"/>
  <c r="F76" i="3" s="1"/>
  <c r="I288" i="1"/>
  <c r="I36" i="2"/>
  <c r="I135" i="2"/>
  <c r="I204" i="2"/>
  <c r="I39" i="3"/>
  <c r="I204" i="3" s="1"/>
  <c r="I102" i="2"/>
  <c r="J249" i="1"/>
  <c r="J181" i="1"/>
  <c r="I141" i="2"/>
  <c r="I141" i="3" s="1"/>
  <c r="I109" i="2"/>
  <c r="I109" i="3" s="1"/>
  <c r="I146" i="2"/>
  <c r="I146" i="3" s="1"/>
  <c r="I104" i="2"/>
  <c r="I104" i="3" s="1"/>
  <c r="I71" i="2"/>
  <c r="I71" i="3" s="1"/>
  <c r="I69" i="2"/>
  <c r="I112" i="2"/>
  <c r="I112" i="3" s="1"/>
  <c r="I79" i="2"/>
  <c r="I79" i="3" s="1"/>
  <c r="I75" i="2"/>
  <c r="I75" i="3" s="1"/>
  <c r="J84" i="1"/>
  <c r="I42" i="2"/>
  <c r="I47" i="2"/>
  <c r="I137" i="2"/>
  <c r="I137" i="3" s="1"/>
  <c r="I168" i="2"/>
  <c r="G178" i="2"/>
  <c r="J224" i="1"/>
  <c r="G102" i="3"/>
  <c r="G71" i="2"/>
  <c r="J117" i="1"/>
  <c r="G109" i="2"/>
  <c r="J155" i="1"/>
  <c r="G142" i="2"/>
  <c r="J188" i="1"/>
  <c r="G77" i="2"/>
  <c r="J123" i="1"/>
  <c r="G143" i="2"/>
  <c r="J189" i="1"/>
  <c r="G173" i="2"/>
  <c r="J219" i="1"/>
  <c r="G75" i="2"/>
  <c r="J121" i="1"/>
  <c r="G141" i="2"/>
  <c r="J187" i="1"/>
  <c r="G80" i="2"/>
  <c r="J126" i="1"/>
  <c r="G146" i="2"/>
  <c r="J192" i="1"/>
  <c r="G36" i="3"/>
  <c r="G201" i="2"/>
  <c r="J160" i="1"/>
  <c r="G114" i="2"/>
  <c r="G73" i="2"/>
  <c r="J119" i="1"/>
  <c r="G40" i="2"/>
  <c r="J88" i="1"/>
  <c r="G78" i="2"/>
  <c r="J124" i="1"/>
  <c r="G45" i="2"/>
  <c r="J93" i="1"/>
  <c r="G69" i="3"/>
  <c r="J150" i="1"/>
  <c r="G104" i="2"/>
  <c r="G43" i="2"/>
  <c r="J91" i="1"/>
  <c r="G175" i="2"/>
  <c r="J221" i="1"/>
  <c r="G112" i="2"/>
  <c r="J158" i="1"/>
  <c r="G137" i="2"/>
  <c r="J183" i="1"/>
  <c r="G79" i="2"/>
  <c r="J125" i="1"/>
  <c r="G145" i="2"/>
  <c r="J191" i="1"/>
  <c r="G38" i="2"/>
  <c r="J86" i="1"/>
  <c r="G76" i="2"/>
  <c r="J122" i="1"/>
  <c r="G181" i="2"/>
  <c r="J227" i="1"/>
  <c r="G107" i="2"/>
  <c r="J153" i="1"/>
  <c r="G140" i="2"/>
  <c r="J186" i="1"/>
  <c r="G168" i="3"/>
  <c r="G42" i="2"/>
  <c r="J90" i="1"/>
  <c r="G39" i="2"/>
  <c r="J87" i="1"/>
  <c r="G81" i="2"/>
  <c r="J127" i="1"/>
  <c r="G48" i="2"/>
  <c r="J96" i="1"/>
  <c r="G139" i="2"/>
  <c r="J185" i="1"/>
  <c r="G169" i="2"/>
  <c r="J215" i="1"/>
  <c r="G46" i="2"/>
  <c r="J94" i="1"/>
  <c r="G170" i="2"/>
  <c r="J216" i="1"/>
  <c r="G176" i="2"/>
  <c r="J222" i="1"/>
  <c r="G115" i="2"/>
  <c r="J161" i="1"/>
  <c r="G148" i="2"/>
  <c r="J194" i="1"/>
  <c r="G74" i="2"/>
  <c r="J120" i="1"/>
  <c r="G41" i="2"/>
  <c r="J89" i="1"/>
  <c r="G174" i="2"/>
  <c r="J220" i="1"/>
  <c r="G47" i="2"/>
  <c r="J95" i="1"/>
  <c r="G105" i="2"/>
  <c r="J151" i="1"/>
  <c r="G171" i="2"/>
  <c r="J217" i="1"/>
  <c r="G147" i="2"/>
  <c r="J193" i="1"/>
  <c r="G172" i="2"/>
  <c r="J218" i="1"/>
  <c r="G177" i="2"/>
  <c r="J223" i="1"/>
  <c r="G103" i="2"/>
  <c r="J149" i="1"/>
  <c r="G136" i="2"/>
  <c r="J182" i="1"/>
  <c r="G135" i="3"/>
  <c r="G44" i="2"/>
  <c r="J92" i="1"/>
  <c r="J156" i="1"/>
  <c r="G110" i="2"/>
  <c r="G82" i="2"/>
  <c r="J128" i="1"/>
  <c r="G49" i="2"/>
  <c r="J97" i="1"/>
  <c r="G108" i="2"/>
  <c r="J154" i="1"/>
  <c r="G113" i="2"/>
  <c r="J159" i="1"/>
  <c r="G179" i="2"/>
  <c r="J225" i="1"/>
  <c r="G72" i="2"/>
  <c r="J118" i="1"/>
  <c r="G138" i="2"/>
  <c r="J184" i="1"/>
  <c r="G180" i="2"/>
  <c r="J226" i="1"/>
  <c r="J152" i="1"/>
  <c r="G106" i="2"/>
  <c r="G111" i="2"/>
  <c r="J157" i="1"/>
  <c r="G144" i="2"/>
  <c r="J190" i="1"/>
  <c r="G70" i="2"/>
  <c r="J116" i="1"/>
  <c r="G37" i="2"/>
  <c r="J85" i="1"/>
  <c r="J167" i="1" l="1"/>
  <c r="G299" i="1"/>
  <c r="E299" i="1"/>
  <c r="B299" i="1"/>
  <c r="C299" i="1"/>
  <c r="I299" i="1"/>
  <c r="F299" i="1"/>
  <c r="D299" i="1"/>
  <c r="H299" i="1"/>
  <c r="G154" i="2"/>
  <c r="I187" i="2"/>
  <c r="I154" i="2"/>
  <c r="G187" i="2"/>
  <c r="I88" i="2"/>
  <c r="H154" i="2"/>
  <c r="D187" i="3"/>
  <c r="E187" i="2"/>
  <c r="F187" i="2"/>
  <c r="C168" i="3"/>
  <c r="C187" i="3" s="1"/>
  <c r="C187" i="2"/>
  <c r="B187" i="2"/>
  <c r="H187" i="2"/>
  <c r="D187" i="2"/>
  <c r="I121" i="2"/>
  <c r="D154" i="2"/>
  <c r="F135" i="3"/>
  <c r="F154" i="3" s="1"/>
  <c r="F154" i="2"/>
  <c r="G121" i="2"/>
  <c r="E154" i="2"/>
  <c r="B154" i="2"/>
  <c r="C135" i="3"/>
  <c r="C154" i="3" s="1"/>
  <c r="C154" i="2"/>
  <c r="E121" i="2"/>
  <c r="B121" i="2"/>
  <c r="B88" i="2"/>
  <c r="D121" i="2"/>
  <c r="H121" i="2"/>
  <c r="F121" i="2"/>
  <c r="G88" i="2"/>
  <c r="C121" i="2"/>
  <c r="C88" i="2"/>
  <c r="H88" i="2"/>
  <c r="F88" i="2"/>
  <c r="G55" i="2"/>
  <c r="E88" i="2"/>
  <c r="D88" i="2"/>
  <c r="H55" i="2"/>
  <c r="D36" i="3"/>
  <c r="D55" i="2"/>
  <c r="E55" i="2"/>
  <c r="B55" i="2"/>
  <c r="C55" i="2"/>
  <c r="I55" i="2"/>
  <c r="F55" i="2"/>
  <c r="J134" i="1"/>
  <c r="J103" i="1"/>
  <c r="AE63" i="1"/>
  <c r="F202" i="2"/>
  <c r="F102" i="3"/>
  <c r="F121" i="3" s="1"/>
  <c r="D102" i="3"/>
  <c r="D121" i="3" s="1"/>
  <c r="B204" i="2"/>
  <c r="D69" i="3"/>
  <c r="D88" i="3" s="1"/>
  <c r="D135" i="3"/>
  <c r="D154" i="3" s="1"/>
  <c r="C69" i="3"/>
  <c r="C88" i="3" s="1"/>
  <c r="F36" i="3"/>
  <c r="F168" i="3"/>
  <c r="F187" i="3" s="1"/>
  <c r="F69" i="3"/>
  <c r="F88" i="3" s="1"/>
  <c r="C102" i="3"/>
  <c r="C121" i="3" s="1"/>
  <c r="J200" i="1"/>
  <c r="I214" i="3"/>
  <c r="B207" i="3"/>
  <c r="C212" i="2"/>
  <c r="H204" i="3"/>
  <c r="C209" i="3"/>
  <c r="H212" i="3"/>
  <c r="F210" i="3"/>
  <c r="D37" i="3"/>
  <c r="D202" i="3" s="1"/>
  <c r="D202" i="2"/>
  <c r="D210" i="3"/>
  <c r="C47" i="3"/>
  <c r="C212" i="3" s="1"/>
  <c r="F209" i="3"/>
  <c r="B202" i="2"/>
  <c r="H212" i="2"/>
  <c r="F212" i="3"/>
  <c r="B202" i="3"/>
  <c r="F209" i="2"/>
  <c r="B210" i="3"/>
  <c r="B210" i="2"/>
  <c r="I202" i="3"/>
  <c r="C204" i="3"/>
  <c r="F212" i="2"/>
  <c r="B207" i="2"/>
  <c r="B206" i="2"/>
  <c r="B209" i="3"/>
  <c r="C201" i="2"/>
  <c r="F210" i="2"/>
  <c r="B206" i="3"/>
  <c r="I213" i="2"/>
  <c r="H209" i="2"/>
  <c r="F207" i="2"/>
  <c r="B214" i="3"/>
  <c r="H209" i="3"/>
  <c r="B209" i="2"/>
  <c r="D210" i="2"/>
  <c r="F207" i="3"/>
  <c r="I214" i="2"/>
  <c r="I202" i="2"/>
  <c r="I209" i="3"/>
  <c r="F206" i="2"/>
  <c r="I210" i="2"/>
  <c r="I209" i="2"/>
  <c r="H204" i="2"/>
  <c r="I48" i="3"/>
  <c r="I213" i="3" s="1"/>
  <c r="C36" i="3"/>
  <c r="C207" i="2"/>
  <c r="F214" i="2"/>
  <c r="F214" i="3"/>
  <c r="F201" i="2"/>
  <c r="J283" i="1"/>
  <c r="I206" i="3"/>
  <c r="F204" i="3"/>
  <c r="B39" i="3"/>
  <c r="B204" i="3" s="1"/>
  <c r="D201" i="2"/>
  <c r="C209" i="2"/>
  <c r="C210" i="2"/>
  <c r="H207" i="2"/>
  <c r="B212" i="2"/>
  <c r="F41" i="3"/>
  <c r="F206" i="3" s="1"/>
  <c r="I210" i="3"/>
  <c r="I206" i="2"/>
  <c r="J281" i="1"/>
  <c r="J291" i="1"/>
  <c r="H207" i="3"/>
  <c r="B212" i="3"/>
  <c r="B214" i="2"/>
  <c r="J285" i="1"/>
  <c r="J286" i="1"/>
  <c r="C207" i="3"/>
  <c r="F204" i="2"/>
  <c r="C210" i="3"/>
  <c r="J289" i="1"/>
  <c r="J135" i="2"/>
  <c r="I205" i="2"/>
  <c r="C204" i="2"/>
  <c r="J282" i="1"/>
  <c r="J293" i="1"/>
  <c r="J266" i="1"/>
  <c r="J290" i="1"/>
  <c r="J168" i="2"/>
  <c r="J69" i="2"/>
  <c r="C48" i="3"/>
  <c r="C213" i="3" s="1"/>
  <c r="C213" i="2"/>
  <c r="D44" i="3"/>
  <c r="D209" i="3" s="1"/>
  <c r="D209" i="2"/>
  <c r="C46" i="3"/>
  <c r="C211" i="3" s="1"/>
  <c r="C211" i="2"/>
  <c r="J233" i="1"/>
  <c r="D38" i="3"/>
  <c r="D203" i="2"/>
  <c r="F48" i="3"/>
  <c r="F213" i="3" s="1"/>
  <c r="F213" i="2"/>
  <c r="H40" i="3"/>
  <c r="H205" i="3" s="1"/>
  <c r="H205" i="2"/>
  <c r="E39" i="3"/>
  <c r="E204" i="3" s="1"/>
  <c r="E204" i="2"/>
  <c r="D49" i="3"/>
  <c r="D214" i="3" s="1"/>
  <c r="D214" i="2"/>
  <c r="E36" i="3"/>
  <c r="E201" i="2"/>
  <c r="E207" i="2"/>
  <c r="E42" i="3"/>
  <c r="E207" i="3" s="1"/>
  <c r="E102" i="3"/>
  <c r="E121" i="3" s="1"/>
  <c r="E47" i="3"/>
  <c r="E212" i="3" s="1"/>
  <c r="E212" i="2"/>
  <c r="D40" i="3"/>
  <c r="D205" i="3" s="1"/>
  <c r="D205" i="2"/>
  <c r="D43" i="3"/>
  <c r="D208" i="3" s="1"/>
  <c r="D208" i="2"/>
  <c r="B46" i="3"/>
  <c r="B211" i="3" s="1"/>
  <c r="B211" i="2"/>
  <c r="J280" i="1"/>
  <c r="E206" i="2"/>
  <c r="E41" i="3"/>
  <c r="E206" i="3" s="1"/>
  <c r="I205" i="3"/>
  <c r="C43" i="3"/>
  <c r="C208" i="3" s="1"/>
  <c r="C208" i="2"/>
  <c r="B168" i="3"/>
  <c r="B187" i="3" s="1"/>
  <c r="H135" i="3"/>
  <c r="H154" i="3" s="1"/>
  <c r="E43" i="3"/>
  <c r="E208" i="3" s="1"/>
  <c r="E208" i="2"/>
  <c r="E135" i="3"/>
  <c r="E154" i="3" s="1"/>
  <c r="H36" i="3"/>
  <c r="H201" i="2"/>
  <c r="J284" i="1"/>
  <c r="H208" i="2"/>
  <c r="H43" i="3"/>
  <c r="H208" i="3" s="1"/>
  <c r="B69" i="3"/>
  <c r="B88" i="3" s="1"/>
  <c r="B48" i="3"/>
  <c r="B213" i="3" s="1"/>
  <c r="B213" i="2"/>
  <c r="E40" i="3"/>
  <c r="E205" i="3" s="1"/>
  <c r="E205" i="2"/>
  <c r="H38" i="3"/>
  <c r="H203" i="3" s="1"/>
  <c r="H203" i="2"/>
  <c r="H49" i="3"/>
  <c r="H214" i="3" s="1"/>
  <c r="H214" i="2"/>
  <c r="H69" i="3"/>
  <c r="H88" i="3" s="1"/>
  <c r="D41" i="3"/>
  <c r="D206" i="3" s="1"/>
  <c r="D206" i="2"/>
  <c r="H46" i="3"/>
  <c r="H211" i="3" s="1"/>
  <c r="H211" i="2"/>
  <c r="B43" i="3"/>
  <c r="B208" i="3" s="1"/>
  <c r="B208" i="2"/>
  <c r="C202" i="2"/>
  <c r="C37" i="3"/>
  <c r="C202" i="3" s="1"/>
  <c r="C38" i="3"/>
  <c r="C203" i="3" s="1"/>
  <c r="C203" i="2"/>
  <c r="H168" i="3"/>
  <c r="H187" i="3" s="1"/>
  <c r="E203" i="2"/>
  <c r="E38" i="3"/>
  <c r="E203" i="3" s="1"/>
  <c r="D47" i="3"/>
  <c r="D212" i="3" s="1"/>
  <c r="D212" i="2"/>
  <c r="E44" i="3"/>
  <c r="E209" i="3" s="1"/>
  <c r="E209" i="2"/>
  <c r="H45" i="3"/>
  <c r="H210" i="3" s="1"/>
  <c r="H210" i="2"/>
  <c r="E45" i="3"/>
  <c r="E210" i="3" s="1"/>
  <c r="E210" i="2"/>
  <c r="D46" i="3"/>
  <c r="D211" i="3" s="1"/>
  <c r="D211" i="2"/>
  <c r="E46" i="3"/>
  <c r="E211" i="3" s="1"/>
  <c r="E211" i="2"/>
  <c r="F43" i="3"/>
  <c r="F208" i="3" s="1"/>
  <c r="F208" i="2"/>
  <c r="F40" i="3"/>
  <c r="F205" i="3" s="1"/>
  <c r="F205" i="2"/>
  <c r="C40" i="3"/>
  <c r="C205" i="3" s="1"/>
  <c r="C205" i="2"/>
  <c r="J36" i="2"/>
  <c r="B40" i="3"/>
  <c r="B205" i="3" s="1"/>
  <c r="B205" i="2"/>
  <c r="B102" i="3"/>
  <c r="B121" i="3" s="1"/>
  <c r="D42" i="3"/>
  <c r="D207" i="3" s="1"/>
  <c r="D207" i="2"/>
  <c r="D48" i="3"/>
  <c r="D213" i="3" s="1"/>
  <c r="D213" i="2"/>
  <c r="E69" i="3"/>
  <c r="E88" i="3" s="1"/>
  <c r="F46" i="3"/>
  <c r="F211" i="3" s="1"/>
  <c r="F211" i="2"/>
  <c r="J292" i="1"/>
  <c r="B135" i="3"/>
  <c r="B154" i="3" s="1"/>
  <c r="J288" i="1"/>
  <c r="E48" i="3"/>
  <c r="E213" i="3" s="1"/>
  <c r="E213" i="2"/>
  <c r="J287" i="1"/>
  <c r="H37" i="3"/>
  <c r="H202" i="3" s="1"/>
  <c r="H202" i="2"/>
  <c r="H102" i="3"/>
  <c r="H121" i="3" s="1"/>
  <c r="H48" i="3"/>
  <c r="H213" i="3" s="1"/>
  <c r="H213" i="2"/>
  <c r="E168" i="3"/>
  <c r="E187" i="3" s="1"/>
  <c r="C49" i="3"/>
  <c r="C214" i="3" s="1"/>
  <c r="C214" i="2"/>
  <c r="B36" i="3"/>
  <c r="B201" i="2"/>
  <c r="E49" i="3"/>
  <c r="E214" i="3" s="1"/>
  <c r="E214" i="2"/>
  <c r="I208" i="3"/>
  <c r="I102" i="3"/>
  <c r="I121" i="3" s="1"/>
  <c r="I201" i="2"/>
  <c r="I36" i="3"/>
  <c r="I211" i="3"/>
  <c r="I208" i="2"/>
  <c r="I168" i="3"/>
  <c r="I187" i="3" s="1"/>
  <c r="I212" i="2"/>
  <c r="I47" i="3"/>
  <c r="I212" i="3" s="1"/>
  <c r="I69" i="3"/>
  <c r="I88" i="3" s="1"/>
  <c r="I211" i="2"/>
  <c r="I203" i="3"/>
  <c r="J102" i="2"/>
  <c r="I42" i="3"/>
  <c r="I207" i="3" s="1"/>
  <c r="I207" i="2"/>
  <c r="I203" i="2"/>
  <c r="I135" i="3"/>
  <c r="I154" i="3" s="1"/>
  <c r="G70" i="3"/>
  <c r="J70" i="3" s="1"/>
  <c r="J70" i="2"/>
  <c r="G180" i="3"/>
  <c r="J180" i="3" s="1"/>
  <c r="J180" i="2"/>
  <c r="G72" i="3"/>
  <c r="J72" i="3" s="1"/>
  <c r="J72" i="2"/>
  <c r="G113" i="3"/>
  <c r="J113" i="3" s="1"/>
  <c r="J113" i="2"/>
  <c r="G110" i="3"/>
  <c r="J110" i="3" s="1"/>
  <c r="J110" i="2"/>
  <c r="G177" i="3"/>
  <c r="J177" i="3" s="1"/>
  <c r="J177" i="2"/>
  <c r="G139" i="3"/>
  <c r="J139" i="3" s="1"/>
  <c r="J139" i="2"/>
  <c r="G107" i="3"/>
  <c r="J107" i="3" s="1"/>
  <c r="J107" i="2"/>
  <c r="G38" i="3"/>
  <c r="G203" i="2"/>
  <c r="J38" i="2"/>
  <c r="G137" i="3"/>
  <c r="J137" i="3" s="1"/>
  <c r="J137" i="2"/>
  <c r="G73" i="3"/>
  <c r="J73" i="3" s="1"/>
  <c r="J73" i="2"/>
  <c r="G146" i="3"/>
  <c r="J146" i="3" s="1"/>
  <c r="J146" i="2"/>
  <c r="G173" i="3"/>
  <c r="J173" i="3" s="1"/>
  <c r="J173" i="2"/>
  <c r="G77" i="3"/>
  <c r="J77" i="3" s="1"/>
  <c r="J77" i="2"/>
  <c r="G109" i="3"/>
  <c r="J109" i="3" s="1"/>
  <c r="J109" i="2"/>
  <c r="G106" i="3"/>
  <c r="J106" i="3" s="1"/>
  <c r="J106" i="2"/>
  <c r="G49" i="3"/>
  <c r="G214" i="2"/>
  <c r="J49" i="2"/>
  <c r="G105" i="3"/>
  <c r="J105" i="3" s="1"/>
  <c r="J105" i="2"/>
  <c r="G174" i="3"/>
  <c r="J174" i="3" s="1"/>
  <c r="J174" i="2"/>
  <c r="G74" i="3"/>
  <c r="J74" i="3" s="1"/>
  <c r="J74" i="2"/>
  <c r="G115" i="3"/>
  <c r="J115" i="3" s="1"/>
  <c r="J115" i="2"/>
  <c r="G170" i="3"/>
  <c r="J170" i="3" s="1"/>
  <c r="J170" i="2"/>
  <c r="G42" i="3"/>
  <c r="G207" i="2"/>
  <c r="J42" i="2"/>
  <c r="G45" i="3"/>
  <c r="G210" i="2"/>
  <c r="J45" i="2"/>
  <c r="G40" i="3"/>
  <c r="G205" i="2"/>
  <c r="J40" i="2"/>
  <c r="G114" i="3"/>
  <c r="J114" i="3" s="1"/>
  <c r="J114" i="2"/>
  <c r="G37" i="3"/>
  <c r="G202" i="2"/>
  <c r="J37" i="2"/>
  <c r="G144" i="3"/>
  <c r="J144" i="3" s="1"/>
  <c r="J144" i="2"/>
  <c r="G138" i="3"/>
  <c r="J138" i="3" s="1"/>
  <c r="J138" i="2"/>
  <c r="G179" i="3"/>
  <c r="J179" i="3" s="1"/>
  <c r="J179" i="2"/>
  <c r="G108" i="3"/>
  <c r="J108" i="3" s="1"/>
  <c r="J108" i="2"/>
  <c r="G103" i="3"/>
  <c r="J103" i="3" s="1"/>
  <c r="J103" i="2"/>
  <c r="G172" i="3"/>
  <c r="J172" i="3" s="1"/>
  <c r="J172" i="2"/>
  <c r="G169" i="3"/>
  <c r="J169" i="3" s="1"/>
  <c r="J169" i="2"/>
  <c r="G48" i="3"/>
  <c r="G213" i="2"/>
  <c r="J48" i="2"/>
  <c r="G140" i="3"/>
  <c r="J140" i="3" s="1"/>
  <c r="J140" i="2"/>
  <c r="G181" i="3"/>
  <c r="J181" i="3" s="1"/>
  <c r="J181" i="2"/>
  <c r="G76" i="3"/>
  <c r="J76" i="3" s="1"/>
  <c r="J76" i="2"/>
  <c r="G145" i="3"/>
  <c r="J145" i="3" s="1"/>
  <c r="J145" i="2"/>
  <c r="G112" i="3"/>
  <c r="J112" i="3" s="1"/>
  <c r="J112" i="2"/>
  <c r="G43" i="3"/>
  <c r="G208" i="2"/>
  <c r="J43" i="2"/>
  <c r="G201" i="3"/>
  <c r="G80" i="3"/>
  <c r="J80" i="3" s="1"/>
  <c r="J80" i="2"/>
  <c r="G75" i="3"/>
  <c r="J75" i="3" s="1"/>
  <c r="J75" i="2"/>
  <c r="G143" i="3"/>
  <c r="J143" i="3" s="1"/>
  <c r="J143" i="2"/>
  <c r="G142" i="3"/>
  <c r="J142" i="3" s="1"/>
  <c r="J142" i="2"/>
  <c r="G71" i="3"/>
  <c r="J71" i="3" s="1"/>
  <c r="J71" i="2"/>
  <c r="G111" i="3"/>
  <c r="J111" i="3" s="1"/>
  <c r="J111" i="2"/>
  <c r="G136" i="3"/>
  <c r="J136" i="3" s="1"/>
  <c r="J136" i="2"/>
  <c r="G147" i="3"/>
  <c r="J147" i="3" s="1"/>
  <c r="J147" i="2"/>
  <c r="G81" i="3"/>
  <c r="J81" i="3" s="1"/>
  <c r="J81" i="2"/>
  <c r="G79" i="3"/>
  <c r="J79" i="3" s="1"/>
  <c r="J79" i="2"/>
  <c r="G175" i="3"/>
  <c r="J175" i="3" s="1"/>
  <c r="J175" i="2"/>
  <c r="G141" i="3"/>
  <c r="J141" i="3" s="1"/>
  <c r="J141" i="2"/>
  <c r="G82" i="3"/>
  <c r="J82" i="3" s="1"/>
  <c r="J82" i="2"/>
  <c r="G44" i="3"/>
  <c r="G209" i="2"/>
  <c r="J44" i="2"/>
  <c r="G171" i="3"/>
  <c r="J171" i="3" s="1"/>
  <c r="J171" i="2"/>
  <c r="G47" i="3"/>
  <c r="G212" i="2"/>
  <c r="J47" i="2"/>
  <c r="G41" i="3"/>
  <c r="J41" i="2"/>
  <c r="G206" i="2"/>
  <c r="G148" i="3"/>
  <c r="J148" i="3" s="1"/>
  <c r="J148" i="2"/>
  <c r="G176" i="3"/>
  <c r="J176" i="3" s="1"/>
  <c r="J176" i="2"/>
  <c r="G46" i="3"/>
  <c r="G211" i="2"/>
  <c r="J46" i="2"/>
  <c r="G39" i="3"/>
  <c r="G204" i="2"/>
  <c r="J39" i="2"/>
  <c r="G104" i="3"/>
  <c r="J104" i="3" s="1"/>
  <c r="J104" i="2"/>
  <c r="G78" i="3"/>
  <c r="J78" i="3" s="1"/>
  <c r="J78" i="2"/>
  <c r="G178" i="3"/>
  <c r="J178" i="3" s="1"/>
  <c r="J178" i="2"/>
  <c r="B220" i="2" l="1"/>
  <c r="G220" i="2"/>
  <c r="D220" i="2"/>
  <c r="F220" i="2"/>
  <c r="C220" i="2"/>
  <c r="I220" i="2"/>
  <c r="H220" i="2"/>
  <c r="E220" i="2"/>
  <c r="G187" i="3"/>
  <c r="J187" i="3" s="1"/>
  <c r="G154" i="3"/>
  <c r="J154" i="3" s="1"/>
  <c r="G121" i="3"/>
  <c r="J121" i="3" s="1"/>
  <c r="G55" i="3"/>
  <c r="B55" i="3"/>
  <c r="G88" i="3"/>
  <c r="J88" i="3" s="1"/>
  <c r="E55" i="3"/>
  <c r="F55" i="3"/>
  <c r="H55" i="3"/>
  <c r="I55" i="3"/>
  <c r="C55" i="3"/>
  <c r="D55" i="3"/>
  <c r="J187" i="2"/>
  <c r="D201" i="3"/>
  <c r="F201" i="3"/>
  <c r="F220" i="3" s="1"/>
  <c r="J121" i="2"/>
  <c r="C201" i="3"/>
  <c r="C220" i="3" s="1"/>
  <c r="J154" i="2"/>
  <c r="J88" i="2"/>
  <c r="J55" i="2"/>
  <c r="J299" i="1"/>
  <c r="J201" i="2"/>
  <c r="J205" i="2"/>
  <c r="J214" i="2"/>
  <c r="J36" i="3"/>
  <c r="J209" i="2"/>
  <c r="J204" i="2"/>
  <c r="J213" i="2"/>
  <c r="J202" i="2"/>
  <c r="H201" i="3"/>
  <c r="H220" i="3" s="1"/>
  <c r="D203" i="3"/>
  <c r="J206" i="2"/>
  <c r="J102" i="3"/>
  <c r="J210" i="2"/>
  <c r="B201" i="3"/>
  <c r="B220" i="3" s="1"/>
  <c r="E201" i="3"/>
  <c r="E220" i="3" s="1"/>
  <c r="J211" i="2"/>
  <c r="J212" i="2"/>
  <c r="J207" i="2"/>
  <c r="J208" i="2"/>
  <c r="J203" i="2"/>
  <c r="J69" i="3"/>
  <c r="J168" i="3"/>
  <c r="I201" i="3"/>
  <c r="I220" i="3" s="1"/>
  <c r="J135" i="3"/>
  <c r="G202" i="3"/>
  <c r="J202" i="3" s="1"/>
  <c r="J37" i="3"/>
  <c r="G210" i="3"/>
  <c r="J210" i="3" s="1"/>
  <c r="J45" i="3"/>
  <c r="G214" i="3"/>
  <c r="J214" i="3" s="1"/>
  <c r="J49" i="3"/>
  <c r="G211" i="3"/>
  <c r="J211" i="3" s="1"/>
  <c r="J46" i="3"/>
  <c r="G213" i="3"/>
  <c r="J213" i="3" s="1"/>
  <c r="J48" i="3"/>
  <c r="G205" i="3"/>
  <c r="J205" i="3" s="1"/>
  <c r="J40" i="3"/>
  <c r="G207" i="3"/>
  <c r="J207" i="3" s="1"/>
  <c r="J42" i="3"/>
  <c r="G203" i="3"/>
  <c r="J38" i="3"/>
  <c r="G212" i="3"/>
  <c r="J212" i="3" s="1"/>
  <c r="J47" i="3"/>
  <c r="G206" i="3"/>
  <c r="J41" i="3"/>
  <c r="G209" i="3"/>
  <c r="J209" i="3" s="1"/>
  <c r="J44" i="3"/>
  <c r="G204" i="3"/>
  <c r="J204" i="3" s="1"/>
  <c r="J39" i="3"/>
  <c r="G208" i="3"/>
  <c r="J208" i="3" s="1"/>
  <c r="J43" i="3"/>
  <c r="D220" i="3" l="1"/>
  <c r="G220" i="3"/>
  <c r="J203" i="3"/>
  <c r="J55" i="3"/>
  <c r="J201" i="3"/>
  <c r="J220" i="2"/>
  <c r="J206" i="3"/>
  <c r="J220" i="3" l="1"/>
</calcChain>
</file>

<file path=xl/comments1.xml><?xml version="1.0" encoding="utf-8"?>
<comments xmlns="http://schemas.openxmlformats.org/spreadsheetml/2006/main">
  <authors>
    <author>CELF</author>
  </authors>
  <commentList>
    <comment ref="A44" authorId="0" shapeId="0">
      <text>
        <r>
          <rPr>
            <sz val="9"/>
            <color indexed="81"/>
            <rFont val="Tahoma"/>
            <family val="2"/>
          </rPr>
          <t xml:space="preserve">Transportbranchen = vejgodstransportuddannelsen og personbefordringsuddannelsen.
</t>
        </r>
      </text>
    </comment>
  </commentList>
</comments>
</file>

<file path=xl/sharedStrings.xml><?xml version="1.0" encoding="utf-8"?>
<sst xmlns="http://schemas.openxmlformats.org/spreadsheetml/2006/main" count="793" uniqueCount="83">
  <si>
    <t>Virksomhedsbesøg</t>
  </si>
  <si>
    <t>okt. 15 - 
feb. 16</t>
  </si>
  <si>
    <t>Branche/skole</t>
  </si>
  <si>
    <t>RTS</t>
  </si>
  <si>
    <t>RHS</t>
  </si>
  <si>
    <t>EUC NVS</t>
  </si>
  <si>
    <t>Selandia</t>
  </si>
  <si>
    <t>Slagteri</t>
  </si>
  <si>
    <t>EUC SJ</t>
  </si>
  <si>
    <t>ZBC</t>
  </si>
  <si>
    <t>CELF</t>
  </si>
  <si>
    <t>mar. 16 - 
aug. 16</t>
  </si>
  <si>
    <t>sept. 16 -
feb. 17</t>
  </si>
  <si>
    <t>mar. 17 -
aug. 17</t>
  </si>
  <si>
    <t>sept. 17 -
feb. 18</t>
  </si>
  <si>
    <t>mar. 18 -
sep. 18</t>
  </si>
  <si>
    <t>Elektriker</t>
  </si>
  <si>
    <t>Transportbranchen</t>
  </si>
  <si>
    <t>Lager og logistik</t>
  </si>
  <si>
    <t>Personvognsmekaniker</t>
  </si>
  <si>
    <t>Lastvognsmekaniker</t>
  </si>
  <si>
    <t>Motorcykel og cykel</t>
  </si>
  <si>
    <t>Gastronom</t>
  </si>
  <si>
    <t>Ernæringsassistent</t>
  </si>
  <si>
    <t>Slagter</t>
  </si>
  <si>
    <t>Anlægsgartner</t>
  </si>
  <si>
    <t>Detail</t>
  </si>
  <si>
    <t>Kontor</t>
  </si>
  <si>
    <t>smed</t>
  </si>
  <si>
    <t>Landbrug/dyrepasser</t>
  </si>
  <si>
    <t>Indgåede nye aftaler 2014</t>
  </si>
  <si>
    <t>%-fordeling nye aftaler brancheopdelt 2014</t>
  </si>
  <si>
    <t>I alt</t>
  </si>
  <si>
    <t>Antal virksomhedesbesøg</t>
  </si>
  <si>
    <t>EUC Sj</t>
  </si>
  <si>
    <t>Antal uddannelsesaftaler</t>
  </si>
  <si>
    <t>Forudsætninger: Aftalerne er ca. ½ år forsinket og 40 % af virksomhedsbesøgene udløser en uddannelsesaftale.</t>
  </si>
  <si>
    <t>Virksomheder</t>
  </si>
  <si>
    <t>Uddannelsesaftaler</t>
  </si>
  <si>
    <t>Deltagende elever</t>
  </si>
  <si>
    <t>Der allerede i dag mangel på lærlingpladser inden for branchen og der er ikke tegn på at dette bliver mindre de kommende år.</t>
  </si>
  <si>
    <t>Der er  mangel på praktikpladser og det forventes at blive langt større de kommende år. Specielt i forbindelse med den stigning der sker inden for fremstillingsindustrien.</t>
  </si>
  <si>
    <t>Der er stor mangel på praktikpladser med stigende cyklisme (bl.a. på baggrund af elcykler) , forventes problemt at vokse fremadrettet.</t>
  </si>
  <si>
    <t>Der er mangel på praktikpladser og der forventes en stigning i turismen, så problemet vil være voksende.</t>
  </si>
  <si>
    <t>Der er i dag mangel på praktikpladser og det forventes at fortsætte.</t>
  </si>
  <si>
    <t>Med den stigende aktivitet bl.a. inden for produktionsvirksomheder, vil der væremulighed for atfå oprettet en række delaftaler, med en øget indsats. Der er mangel på praktikpladser.</t>
  </si>
  <si>
    <t>Bilag 7</t>
  </si>
  <si>
    <t>Ca. 20 % af eleverne forventes at indgå i flere uddannelsesaftaler, men tæller kun med én gang.</t>
  </si>
  <si>
    <t>Der er gennem en årrække sket en spcialisering og dette har betydet øget transport. Denne udvikling fortsætter og efterspørgslen efter chauffører vil være stigenden, dette kombineret med den afledte effekt (opsugning af arbejdskraft på de store anlægsinvesteringer vil øge efterspørgslen).</t>
  </si>
  <si>
    <t>Der er gennem en årrække sket en spcialisering og dette har betydet øget transport og dermed øget aktivitet inden for lager og logistik. Denne udvikling fortsætter og efterspørgslen efter lager og logistikpersonale vil være stigende.</t>
  </si>
  <si>
    <t>Med den stigende transport som vil komme de kommende år, bliver der mangel på mekanikere og der bliver behov for at få flere udlært, for at modvirke denne efterspørgsel.</t>
  </si>
  <si>
    <t>Fordelingsgrundlag</t>
  </si>
  <si>
    <t>Fordelingen af virksomhedsbesøg (og afledt heraf antal uddannelsesaftaler og antal elever) er sket på baggrund af skolernes fordeling af uddannelser og uddannelsernes volume.</t>
  </si>
  <si>
    <t>Udvælgelse af brancher - Udvikling af praktikordninger i små- og mellemstore virksomheder i Region Sjælland</t>
  </si>
  <si>
    <t>???</t>
  </si>
  <si>
    <t>VVS-energiuddannelsen</t>
  </si>
  <si>
    <t>På møde med følgegruppen d. 14. marts 2016 ønskede gruppen, at VVS uddannelsen også blev en del af projektet. Projektledelsen har forespurgt bevillingsgiver v/Finn Jalris, som har godkendt i mail af d. 15. marts 2016, at VVS er en del af projektet.</t>
  </si>
  <si>
    <t>VVS-energiuddannelsen *</t>
  </si>
  <si>
    <t>Detailslagter</t>
  </si>
  <si>
    <t>Detailhandel med specialer</t>
  </si>
  <si>
    <t>Kontorudd. Med specialer</t>
  </si>
  <si>
    <t>Smedeuddannelsen</t>
  </si>
  <si>
    <t>Antal elever, som får praktikpladser</t>
  </si>
  <si>
    <t>Uddannelsesaftaler i alt</t>
  </si>
  <si>
    <t xml:space="preserve">Virksomhedsbesøg i alt </t>
  </si>
  <si>
    <t>Elever i alt, som får en praktikplads</t>
  </si>
  <si>
    <t>Handelsuddannelelser med specialer (handels-, indkøbs- og logistikassistent)</t>
  </si>
  <si>
    <t>På styregruppemødet d. 30. marts 2016 ønskede ZBC, at handelsuddannelserne med specialer blev en del af projektet. Forespørgslen blev sendt til bevillingsgiver, som godkendte branchen i mail af d. 10. maj 2016</t>
  </si>
  <si>
    <t>Data og kommunikation</t>
  </si>
  <si>
    <t>På styregruppemødet d. 30. marts 2016 ønskede ZBC, at data- og kommunikation blev en del af projektet. Forespørgslen blev sendt til bevillingsgiver, som godkendte branchen i mail af d. 10. maj 2016</t>
  </si>
  <si>
    <t>Teknisk Designer</t>
  </si>
  <si>
    <t>På styregruppemødet d. 30. marts 2016 ønskede Roskilde Tekniske skole, at teknisk design blev en del af projektet. Forespørgslen blev sendt til bevillingsgiver, som godkendte branchen i mail af d. 10. maj 2016</t>
  </si>
  <si>
    <t>Data- og kommunikationsudd.</t>
  </si>
  <si>
    <t>Handelsudd. Med specialer</t>
  </si>
  <si>
    <t>Teknisk designer</t>
  </si>
  <si>
    <t>Data- og kommunikationsudd.*</t>
  </si>
  <si>
    <t>Handelsudd. Med specialer*</t>
  </si>
  <si>
    <t>Teknisk designer*</t>
  </si>
  <si>
    <t xml:space="preserve">* Brancher godkendt efter 1. afrapportering </t>
  </si>
  <si>
    <t>Frisør</t>
  </si>
  <si>
    <t xml:space="preserve">EUC Sjælland rettede en henvendelse til projketet og ønskede, at frisører blev en del af projektet. De øvrige styregruppe-
medlemmer blev spurgt, og alle synes det var en god ide. Frisørerne er med i afrapporteringen fra 1. marts 2017. </t>
  </si>
  <si>
    <t>Frisører*</t>
  </si>
  <si>
    <t>Frisør*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</si>
</sst>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 #,##0.0000_ ;_ * \-#,##0.0000_ ;_ * &quot;-&quot;??_ ;_ @_ "/>
    <numFmt numFmtId="165" formatCode="_ * #,##0_ ;_ * \-#,##0_ ;_ * &quot;-&quot;????_ ;_ @_ "/>
    <numFmt numFmtId="166" formatCode="_ * #,##0_ ;_ * \-#,##0_ ;_ * &quot;-&quot;??_ ;_ @_ "/>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20"/>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3"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0" fontId="0" fillId="0" borderId="1" xfId="0" applyBorder="1" applyAlignment="1">
      <alignment wrapText="1"/>
    </xf>
    <xf numFmtId="164" fontId="0" fillId="0" borderId="0" xfId="1" applyNumberFormat="1" applyFont="1"/>
    <xf numFmtId="164" fontId="0" fillId="0" borderId="0" xfId="0" applyNumberFormat="1"/>
    <xf numFmtId="0" fontId="0" fillId="0" borderId="1" xfId="0" applyBorder="1"/>
    <xf numFmtId="165" fontId="0" fillId="0" borderId="1" xfId="0" applyNumberFormat="1" applyBorder="1"/>
    <xf numFmtId="1" fontId="0" fillId="0" borderId="0" xfId="0" applyNumberFormat="1"/>
    <xf numFmtId="165" fontId="0" fillId="0" borderId="0" xfId="0" applyNumberFormat="1"/>
    <xf numFmtId="166" fontId="0" fillId="0" borderId="1" xfId="0" applyNumberFormat="1" applyBorder="1"/>
    <xf numFmtId="0" fontId="0" fillId="0" borderId="1" xfId="0" applyBorder="1" applyAlignment="1">
      <alignment vertical="center"/>
    </xf>
    <xf numFmtId="0" fontId="0" fillId="0" borderId="0" xfId="0" applyAlignment="1">
      <alignment horizontal="left" wrapText="1"/>
    </xf>
    <xf numFmtId="0" fontId="0" fillId="0" borderId="5" xfId="0" applyFill="1" applyBorder="1"/>
    <xf numFmtId="0" fontId="4" fillId="0" borderId="0" xfId="0" applyFont="1"/>
    <xf numFmtId="0" fontId="5" fillId="0" borderId="0" xfId="0" applyFont="1"/>
    <xf numFmtId="0" fontId="0" fillId="0" borderId="0" xfId="0" applyBorder="1"/>
    <xf numFmtId="165" fontId="0" fillId="0" borderId="0" xfId="0" applyNumberFormat="1" applyBorder="1"/>
    <xf numFmtId="0" fontId="0" fillId="0" borderId="1" xfId="0" applyBorder="1" applyAlignment="1">
      <alignment vertical="center" wrapText="1"/>
    </xf>
    <xf numFmtId="0" fontId="0" fillId="0" borderId="1" xfId="0" applyFont="1" applyBorder="1"/>
    <xf numFmtId="0" fontId="0" fillId="0" borderId="1" xfId="0" applyBorder="1" applyAlignment="1">
      <alignment horizontal="left" vertical="top" wrapText="1"/>
    </xf>
    <xf numFmtId="0" fontId="0" fillId="0" borderId="0" xfId="0" applyAlignment="1">
      <alignment horizontal="left"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0" fillId="2" borderId="4" xfId="0" applyFill="1" applyBorder="1" applyAlignment="1">
      <alignment horizontal="center" wrapText="1"/>
    </xf>
    <xf numFmtId="0" fontId="0" fillId="2" borderId="0" xfId="0" applyFill="1" applyBorder="1" applyAlignment="1">
      <alignment horizontal="center" wrapText="1"/>
    </xf>
    <xf numFmtId="0" fontId="0" fillId="0" borderId="1" xfId="0" applyBorder="1" applyAlignment="1">
      <alignment horizontal="center" vertical="top" wrapText="1"/>
    </xf>
    <xf numFmtId="0" fontId="0" fillId="0" borderId="1" xfId="0" applyBorder="1" applyAlignment="1">
      <alignment horizontal="center" vertical="top"/>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37"/>
  <sheetViews>
    <sheetView topLeftCell="A273" workbookViewId="0">
      <selection activeCell="A278" sqref="A278:J299"/>
    </sheetView>
  </sheetViews>
  <sheetFormatPr defaultRowHeight="14.4" x14ac:dyDescent="0.3"/>
  <cols>
    <col min="1" max="1" width="23.33203125" customWidth="1"/>
    <col min="13" max="13" width="8.88671875" customWidth="1"/>
    <col min="22" max="22" width="22.109375" bestFit="1" customWidth="1"/>
  </cols>
  <sheetData>
    <row r="1" spans="1:12" ht="15.6" x14ac:dyDescent="0.3">
      <c r="A1" s="13" t="s">
        <v>46</v>
      </c>
      <c r="B1" s="13" t="s">
        <v>53</v>
      </c>
      <c r="C1" s="13"/>
      <c r="D1" s="13"/>
      <c r="E1" s="13"/>
      <c r="F1" s="13"/>
      <c r="G1" s="13"/>
      <c r="H1" s="13"/>
      <c r="I1" s="13"/>
      <c r="J1" s="13"/>
      <c r="K1" s="13"/>
      <c r="L1" s="13"/>
    </row>
    <row r="3" spans="1:12" ht="44.4" customHeight="1" x14ac:dyDescent="0.3">
      <c r="A3" s="9" t="s">
        <v>17</v>
      </c>
      <c r="B3" s="18" t="s">
        <v>48</v>
      </c>
      <c r="C3" s="18"/>
      <c r="D3" s="18"/>
      <c r="E3" s="18"/>
      <c r="F3" s="18"/>
      <c r="G3" s="18"/>
      <c r="H3" s="18"/>
      <c r="I3" s="18"/>
      <c r="J3" s="18"/>
      <c r="K3" s="18"/>
      <c r="L3" s="18"/>
    </row>
    <row r="4" spans="1:12" ht="31.8" customHeight="1" x14ac:dyDescent="0.3">
      <c r="A4" s="9" t="s">
        <v>18</v>
      </c>
      <c r="B4" s="18" t="s">
        <v>49</v>
      </c>
      <c r="C4" s="18"/>
      <c r="D4" s="18"/>
      <c r="E4" s="18"/>
      <c r="F4" s="18"/>
      <c r="G4" s="18"/>
      <c r="H4" s="18"/>
      <c r="I4" s="18"/>
      <c r="J4" s="18"/>
      <c r="K4" s="18"/>
      <c r="L4" s="18"/>
    </row>
    <row r="5" spans="1:12" ht="28.8" customHeight="1" x14ac:dyDescent="0.3">
      <c r="A5" s="9" t="s">
        <v>19</v>
      </c>
      <c r="B5" s="18" t="s">
        <v>40</v>
      </c>
      <c r="C5" s="18"/>
      <c r="D5" s="18"/>
      <c r="E5" s="18"/>
      <c r="F5" s="18"/>
      <c r="G5" s="18"/>
      <c r="H5" s="18"/>
      <c r="I5" s="18"/>
      <c r="J5" s="18"/>
      <c r="K5" s="18"/>
      <c r="L5" s="18"/>
    </row>
    <row r="6" spans="1:12" ht="33" customHeight="1" x14ac:dyDescent="0.3">
      <c r="A6" s="9" t="s">
        <v>20</v>
      </c>
      <c r="B6" s="18" t="s">
        <v>50</v>
      </c>
      <c r="C6" s="18"/>
      <c r="D6" s="18"/>
      <c r="E6" s="18"/>
      <c r="F6" s="18"/>
      <c r="G6" s="18"/>
      <c r="H6" s="18"/>
      <c r="I6" s="18"/>
      <c r="J6" s="18"/>
      <c r="K6" s="18"/>
      <c r="L6" s="18"/>
    </row>
    <row r="7" spans="1:12" ht="29.4" customHeight="1" x14ac:dyDescent="0.3">
      <c r="A7" s="9" t="s">
        <v>29</v>
      </c>
      <c r="B7" s="18" t="s">
        <v>40</v>
      </c>
      <c r="C7" s="18"/>
      <c r="D7" s="18"/>
      <c r="E7" s="18"/>
      <c r="F7" s="18"/>
      <c r="G7" s="18"/>
      <c r="H7" s="18"/>
      <c r="I7" s="18"/>
      <c r="J7" s="18"/>
      <c r="K7" s="18"/>
      <c r="L7" s="18"/>
    </row>
    <row r="8" spans="1:12" ht="29.4" customHeight="1" x14ac:dyDescent="0.3">
      <c r="A8" s="9" t="s">
        <v>16</v>
      </c>
      <c r="B8" s="18" t="s">
        <v>41</v>
      </c>
      <c r="C8" s="18"/>
      <c r="D8" s="18"/>
      <c r="E8" s="18"/>
      <c r="F8" s="18"/>
      <c r="G8" s="18"/>
      <c r="H8" s="18"/>
      <c r="I8" s="18"/>
      <c r="J8" s="18"/>
      <c r="K8" s="18"/>
      <c r="L8" s="18"/>
    </row>
    <row r="9" spans="1:12" ht="15" customHeight="1" x14ac:dyDescent="0.3">
      <c r="A9" s="9" t="s">
        <v>21</v>
      </c>
      <c r="B9" s="18" t="s">
        <v>42</v>
      </c>
      <c r="C9" s="18"/>
      <c r="D9" s="18"/>
      <c r="E9" s="18"/>
      <c r="F9" s="18"/>
      <c r="G9" s="18"/>
      <c r="H9" s="18"/>
      <c r="I9" s="18"/>
      <c r="J9" s="18"/>
      <c r="K9" s="18"/>
      <c r="L9" s="18"/>
    </row>
    <row r="10" spans="1:12" ht="15" customHeight="1" x14ac:dyDescent="0.3">
      <c r="A10" s="9" t="s">
        <v>22</v>
      </c>
      <c r="B10" s="18" t="s">
        <v>43</v>
      </c>
      <c r="C10" s="18"/>
      <c r="D10" s="18"/>
      <c r="E10" s="18"/>
      <c r="F10" s="18"/>
      <c r="G10" s="18"/>
      <c r="H10" s="18"/>
      <c r="I10" s="18"/>
      <c r="J10" s="18"/>
      <c r="K10" s="18"/>
      <c r="L10" s="18"/>
    </row>
    <row r="11" spans="1:12" ht="15" customHeight="1" x14ac:dyDescent="0.3">
      <c r="A11" s="9" t="s">
        <v>23</v>
      </c>
      <c r="B11" s="18" t="s">
        <v>44</v>
      </c>
      <c r="C11" s="18"/>
      <c r="D11" s="18"/>
      <c r="E11" s="18"/>
      <c r="F11" s="18"/>
      <c r="G11" s="18"/>
      <c r="H11" s="18"/>
      <c r="I11" s="18"/>
      <c r="J11" s="18"/>
      <c r="K11" s="18"/>
      <c r="L11" s="18"/>
    </row>
    <row r="12" spans="1:12" ht="15" customHeight="1" x14ac:dyDescent="0.3">
      <c r="A12" s="9" t="s">
        <v>24</v>
      </c>
      <c r="B12" s="18" t="s">
        <v>44</v>
      </c>
      <c r="C12" s="18"/>
      <c r="D12" s="18"/>
      <c r="E12" s="18"/>
      <c r="F12" s="18"/>
      <c r="G12" s="18"/>
      <c r="H12" s="18"/>
      <c r="I12" s="18"/>
      <c r="J12" s="18"/>
      <c r="K12" s="18"/>
      <c r="L12" s="18"/>
    </row>
    <row r="13" spans="1:12" ht="15" customHeight="1" x14ac:dyDescent="0.3">
      <c r="A13" s="9" t="s">
        <v>25</v>
      </c>
      <c r="B13" s="18" t="s">
        <v>44</v>
      </c>
      <c r="C13" s="18"/>
      <c r="D13" s="18"/>
      <c r="E13" s="18"/>
      <c r="F13" s="18"/>
      <c r="G13" s="18"/>
      <c r="H13" s="18"/>
      <c r="I13" s="18"/>
      <c r="J13" s="18"/>
      <c r="K13" s="18"/>
      <c r="L13" s="18"/>
    </row>
    <row r="14" spans="1:12" x14ac:dyDescent="0.3">
      <c r="A14" s="9" t="s">
        <v>26</v>
      </c>
      <c r="B14" s="18" t="s">
        <v>44</v>
      </c>
      <c r="C14" s="18"/>
      <c r="D14" s="18"/>
      <c r="E14" s="18"/>
      <c r="F14" s="18"/>
      <c r="G14" s="18"/>
      <c r="H14" s="18"/>
      <c r="I14" s="18"/>
      <c r="J14" s="18"/>
      <c r="K14" s="18"/>
      <c r="L14" s="18"/>
    </row>
    <row r="15" spans="1:12" ht="29.25" customHeight="1" x14ac:dyDescent="0.3">
      <c r="A15" s="9" t="s">
        <v>27</v>
      </c>
      <c r="B15" s="18" t="s">
        <v>45</v>
      </c>
      <c r="C15" s="18"/>
      <c r="D15" s="18"/>
      <c r="E15" s="18"/>
      <c r="F15" s="18"/>
      <c r="G15" s="18"/>
      <c r="H15" s="18"/>
      <c r="I15" s="18"/>
      <c r="J15" s="18"/>
      <c r="K15" s="18"/>
      <c r="L15" s="18"/>
    </row>
    <row r="16" spans="1:12" ht="30.75" customHeight="1" x14ac:dyDescent="0.3">
      <c r="A16" s="9" t="s">
        <v>28</v>
      </c>
      <c r="B16" s="18" t="s">
        <v>41</v>
      </c>
      <c r="C16" s="18"/>
      <c r="D16" s="18"/>
      <c r="E16" s="18"/>
      <c r="F16" s="18"/>
      <c r="G16" s="18"/>
      <c r="H16" s="18"/>
      <c r="I16" s="18"/>
      <c r="J16" s="18"/>
      <c r="K16" s="18"/>
      <c r="L16" s="18"/>
    </row>
    <row r="17" spans="1:12" ht="48" customHeight="1" x14ac:dyDescent="0.3">
      <c r="A17" s="9" t="s">
        <v>55</v>
      </c>
      <c r="B17" s="18" t="s">
        <v>56</v>
      </c>
      <c r="C17" s="18"/>
      <c r="D17" s="18"/>
      <c r="E17" s="18"/>
      <c r="F17" s="18"/>
      <c r="G17" s="18"/>
      <c r="H17" s="18"/>
      <c r="I17" s="18"/>
      <c r="J17" s="18"/>
      <c r="K17" s="18"/>
      <c r="L17" s="18"/>
    </row>
    <row r="18" spans="1:12" ht="48" customHeight="1" x14ac:dyDescent="0.3">
      <c r="A18" s="16" t="s">
        <v>66</v>
      </c>
      <c r="B18" s="18" t="s">
        <v>67</v>
      </c>
      <c r="C18" s="18"/>
      <c r="D18" s="18"/>
      <c r="E18" s="18"/>
      <c r="F18" s="18"/>
      <c r="G18" s="18"/>
      <c r="H18" s="18"/>
      <c r="I18" s="18"/>
      <c r="J18" s="18"/>
      <c r="K18" s="18"/>
      <c r="L18" s="18"/>
    </row>
    <row r="19" spans="1:12" ht="33" customHeight="1" x14ac:dyDescent="0.3">
      <c r="A19" s="9" t="s">
        <v>68</v>
      </c>
      <c r="B19" s="18" t="s">
        <v>69</v>
      </c>
      <c r="C19" s="18"/>
      <c r="D19" s="18"/>
      <c r="E19" s="18"/>
      <c r="F19" s="18"/>
      <c r="G19" s="18"/>
      <c r="H19" s="18"/>
      <c r="I19" s="18"/>
      <c r="J19" s="18"/>
      <c r="K19" s="18"/>
      <c r="L19" s="18"/>
    </row>
    <row r="20" spans="1:12" ht="28.8" customHeight="1" x14ac:dyDescent="0.3">
      <c r="A20" s="9" t="s">
        <v>70</v>
      </c>
      <c r="B20" s="18" t="s">
        <v>71</v>
      </c>
      <c r="C20" s="18"/>
      <c r="D20" s="18"/>
      <c r="E20" s="18"/>
      <c r="F20" s="18"/>
      <c r="G20" s="18"/>
      <c r="H20" s="18"/>
      <c r="I20" s="18"/>
      <c r="J20" s="18"/>
      <c r="K20" s="18"/>
      <c r="L20" s="18"/>
    </row>
    <row r="21" spans="1:12" ht="28.8" customHeight="1" x14ac:dyDescent="0.3">
      <c r="A21" s="9" t="s">
        <v>79</v>
      </c>
      <c r="B21" s="28" t="s">
        <v>80</v>
      </c>
      <c r="C21" s="29"/>
      <c r="D21" s="29"/>
      <c r="E21" s="29"/>
      <c r="F21" s="29"/>
      <c r="G21" s="29"/>
      <c r="H21" s="29"/>
      <c r="I21" s="29"/>
      <c r="J21" s="29"/>
      <c r="K21" s="29"/>
      <c r="L21" s="29"/>
    </row>
    <row r="22" spans="1:12" hidden="1" x14ac:dyDescent="0.3"/>
    <row r="23" spans="1:12" hidden="1" x14ac:dyDescent="0.3">
      <c r="B23" t="s">
        <v>3</v>
      </c>
      <c r="C23" t="s">
        <v>4</v>
      </c>
      <c r="D23" t="s">
        <v>5</v>
      </c>
      <c r="E23" t="s">
        <v>6</v>
      </c>
      <c r="F23" t="s">
        <v>7</v>
      </c>
      <c r="G23" t="s">
        <v>8</v>
      </c>
      <c r="H23" t="s">
        <v>9</v>
      </c>
      <c r="I23" t="s">
        <v>10</v>
      </c>
    </row>
    <row r="24" spans="1:12" hidden="1" x14ac:dyDescent="0.3">
      <c r="A24" t="s">
        <v>33</v>
      </c>
      <c r="B24">
        <v>800</v>
      </c>
      <c r="C24">
        <v>533</v>
      </c>
      <c r="D24">
        <v>800</v>
      </c>
      <c r="E24">
        <v>800</v>
      </c>
      <c r="F24">
        <v>533</v>
      </c>
      <c r="G24">
        <v>800</v>
      </c>
      <c r="H24">
        <v>800</v>
      </c>
      <c r="I24">
        <v>800</v>
      </c>
      <c r="J24">
        <f>SUM(B24:I24)</f>
        <v>5866</v>
      </c>
    </row>
    <row r="25" spans="1:12" hidden="1" x14ac:dyDescent="0.3"/>
    <row r="26" spans="1:12" ht="28.8" hidden="1" x14ac:dyDescent="0.3">
      <c r="B26" s="1" t="s">
        <v>1</v>
      </c>
      <c r="C26" s="1" t="s">
        <v>11</v>
      </c>
      <c r="D26" s="1" t="s">
        <v>12</v>
      </c>
      <c r="E26" s="1" t="s">
        <v>13</v>
      </c>
      <c r="F26" s="1" t="s">
        <v>14</v>
      </c>
      <c r="G26" s="1" t="s">
        <v>15</v>
      </c>
      <c r="H26" s="1" t="s">
        <v>32</v>
      </c>
    </row>
    <row r="27" spans="1:12" hidden="1" x14ac:dyDescent="0.3">
      <c r="A27" t="s">
        <v>3</v>
      </c>
      <c r="B27">
        <f>(3*100)*(2/12)</f>
        <v>50</v>
      </c>
      <c r="C27">
        <f>(3*100)*(6/12)</f>
        <v>150</v>
      </c>
      <c r="D27">
        <f t="shared" ref="D27:G34" si="0">(3*100)*(6/12)</f>
        <v>150</v>
      </c>
      <c r="E27">
        <f t="shared" si="0"/>
        <v>150</v>
      </c>
      <c r="F27">
        <f t="shared" si="0"/>
        <v>150</v>
      </c>
      <c r="G27">
        <f t="shared" si="0"/>
        <v>150</v>
      </c>
      <c r="H27">
        <f t="shared" ref="H27:H34" si="1">SUM(B27:G27)</f>
        <v>800</v>
      </c>
    </row>
    <row r="28" spans="1:12" hidden="1" x14ac:dyDescent="0.3">
      <c r="A28" t="s">
        <v>4</v>
      </c>
      <c r="B28" s="6">
        <f>(2*100)*(2/12)</f>
        <v>33.333333333333329</v>
      </c>
      <c r="C28" s="6">
        <f>(2*100)*(6/12)</f>
        <v>100</v>
      </c>
      <c r="D28" s="6">
        <f t="shared" ref="D28:G28" si="2">(2*100)*(6/12)</f>
        <v>100</v>
      </c>
      <c r="E28" s="6">
        <f t="shared" si="2"/>
        <v>100</v>
      </c>
      <c r="F28" s="6">
        <f t="shared" si="2"/>
        <v>100</v>
      </c>
      <c r="G28" s="6">
        <f t="shared" si="2"/>
        <v>100</v>
      </c>
      <c r="H28" s="6">
        <f t="shared" si="1"/>
        <v>533.33333333333326</v>
      </c>
    </row>
    <row r="29" spans="1:12" hidden="1" x14ac:dyDescent="0.3">
      <c r="A29" t="s">
        <v>5</v>
      </c>
      <c r="B29">
        <f>(3*100)*(2/12)</f>
        <v>50</v>
      </c>
      <c r="C29">
        <f>(3*100)*(6/12)</f>
        <v>150</v>
      </c>
      <c r="D29">
        <f t="shared" si="0"/>
        <v>150</v>
      </c>
      <c r="E29">
        <f t="shared" si="0"/>
        <v>150</v>
      </c>
      <c r="F29">
        <f t="shared" si="0"/>
        <v>150</v>
      </c>
      <c r="G29">
        <f t="shared" si="0"/>
        <v>150</v>
      </c>
      <c r="H29">
        <f t="shared" si="1"/>
        <v>800</v>
      </c>
    </row>
    <row r="30" spans="1:12" hidden="1" x14ac:dyDescent="0.3">
      <c r="A30" t="s">
        <v>6</v>
      </c>
      <c r="B30">
        <f>(3*100)*(2/12)</f>
        <v>50</v>
      </c>
      <c r="C30">
        <f>(3*100)*(6/12)</f>
        <v>150</v>
      </c>
      <c r="D30">
        <f t="shared" si="0"/>
        <v>150</v>
      </c>
      <c r="E30">
        <f t="shared" si="0"/>
        <v>150</v>
      </c>
      <c r="F30">
        <f t="shared" si="0"/>
        <v>150</v>
      </c>
      <c r="G30">
        <f t="shared" si="0"/>
        <v>150</v>
      </c>
      <c r="H30">
        <f t="shared" si="1"/>
        <v>800</v>
      </c>
    </row>
    <row r="31" spans="1:12" hidden="1" x14ac:dyDescent="0.3">
      <c r="A31" t="s">
        <v>7</v>
      </c>
      <c r="B31" s="6">
        <f>(2*100)*(2/12)</f>
        <v>33.333333333333329</v>
      </c>
      <c r="C31" s="6">
        <f>(2*100)*(6/12)</f>
        <v>100</v>
      </c>
      <c r="D31" s="6">
        <f t="shared" ref="D31:G31" si="3">(2*100)*(6/12)</f>
        <v>100</v>
      </c>
      <c r="E31" s="6">
        <f>(2*100)*(6/12)</f>
        <v>100</v>
      </c>
      <c r="F31" s="6">
        <f t="shared" si="3"/>
        <v>100</v>
      </c>
      <c r="G31" s="6">
        <f t="shared" si="3"/>
        <v>100</v>
      </c>
      <c r="H31" s="6">
        <f t="shared" si="1"/>
        <v>533.33333333333326</v>
      </c>
    </row>
    <row r="32" spans="1:12" hidden="1" x14ac:dyDescent="0.3">
      <c r="A32" t="s">
        <v>34</v>
      </c>
      <c r="B32">
        <f>(3*100)*(2/12)</f>
        <v>50</v>
      </c>
      <c r="C32">
        <f>(3*100)*(6/12)</f>
        <v>150</v>
      </c>
      <c r="D32">
        <f>(3*100)*(6/12)</f>
        <v>150</v>
      </c>
      <c r="E32">
        <f>(3*100)*(6/12)</f>
        <v>150</v>
      </c>
      <c r="F32">
        <f>(3*100)*(6/12)</f>
        <v>150</v>
      </c>
      <c r="G32">
        <f t="shared" si="0"/>
        <v>150</v>
      </c>
      <c r="H32">
        <f t="shared" si="1"/>
        <v>800</v>
      </c>
    </row>
    <row r="33" spans="1:31" hidden="1" x14ac:dyDescent="0.3">
      <c r="A33" t="s">
        <v>9</v>
      </c>
      <c r="B33">
        <f>(3*100)*(2/12)</f>
        <v>50</v>
      </c>
      <c r="C33">
        <f>(3*100)*(6/12)</f>
        <v>150</v>
      </c>
      <c r="D33">
        <f t="shared" si="0"/>
        <v>150</v>
      </c>
      <c r="E33">
        <f t="shared" si="0"/>
        <v>150</v>
      </c>
      <c r="F33">
        <f t="shared" si="0"/>
        <v>150</v>
      </c>
      <c r="G33">
        <f t="shared" si="0"/>
        <v>150</v>
      </c>
      <c r="H33">
        <f t="shared" si="1"/>
        <v>800</v>
      </c>
    </row>
    <row r="34" spans="1:31" hidden="1" x14ac:dyDescent="0.3">
      <c r="A34" t="s">
        <v>10</v>
      </c>
      <c r="B34">
        <f>(3*100)*(2/12)</f>
        <v>50</v>
      </c>
      <c r="C34">
        <f>(3*100)*(6/12)</f>
        <v>150</v>
      </c>
      <c r="D34">
        <f t="shared" si="0"/>
        <v>150</v>
      </c>
      <c r="E34">
        <f t="shared" si="0"/>
        <v>150</v>
      </c>
      <c r="F34">
        <f t="shared" si="0"/>
        <v>150</v>
      </c>
      <c r="G34">
        <f t="shared" si="0"/>
        <v>150</v>
      </c>
      <c r="H34">
        <f t="shared" si="1"/>
        <v>800</v>
      </c>
    </row>
    <row r="35" spans="1:31" hidden="1" x14ac:dyDescent="0.3"/>
    <row r="36" spans="1:31" hidden="1" x14ac:dyDescent="0.3">
      <c r="B36">
        <f>SUM(B27:B35)</f>
        <v>366.66666666666663</v>
      </c>
      <c r="C36">
        <f t="shared" ref="C36:G36" si="4">SUM(C27:C35)</f>
        <v>1100</v>
      </c>
      <c r="D36">
        <f t="shared" si="4"/>
        <v>1100</v>
      </c>
      <c r="E36">
        <f t="shared" si="4"/>
        <v>1100</v>
      </c>
      <c r="F36">
        <f t="shared" si="4"/>
        <v>1100</v>
      </c>
      <c r="G36">
        <f t="shared" si="4"/>
        <v>1100</v>
      </c>
      <c r="H36">
        <f>SUM(H27:H35)</f>
        <v>5866.6666666666661</v>
      </c>
    </row>
    <row r="37" spans="1:31" hidden="1" x14ac:dyDescent="0.3"/>
    <row r="38" spans="1:31" hidden="1" x14ac:dyDescent="0.3"/>
    <row r="39" spans="1:31" hidden="1" x14ac:dyDescent="0.3"/>
    <row r="40" spans="1:31" hidden="1" x14ac:dyDescent="0.3"/>
    <row r="41" spans="1:31" hidden="1" x14ac:dyDescent="0.3"/>
    <row r="42" spans="1:31" hidden="1" x14ac:dyDescent="0.3">
      <c r="A42" t="s">
        <v>0</v>
      </c>
      <c r="B42" t="s">
        <v>30</v>
      </c>
      <c r="M42" t="s">
        <v>31</v>
      </c>
      <c r="V42" t="s">
        <v>37</v>
      </c>
    </row>
    <row r="43" spans="1:31" hidden="1" x14ac:dyDescent="0.3">
      <c r="B43" t="s">
        <v>3</v>
      </c>
      <c r="C43" t="s">
        <v>4</v>
      </c>
      <c r="D43" t="s">
        <v>5</v>
      </c>
      <c r="E43" t="s">
        <v>6</v>
      </c>
      <c r="F43" t="s">
        <v>7</v>
      </c>
      <c r="G43" t="s">
        <v>8</v>
      </c>
      <c r="H43" t="s">
        <v>9</v>
      </c>
      <c r="I43" t="s">
        <v>10</v>
      </c>
      <c r="J43" t="s">
        <v>54</v>
      </c>
      <c r="K43" t="s">
        <v>32</v>
      </c>
      <c r="M43" t="s">
        <v>3</v>
      </c>
      <c r="N43" t="s">
        <v>4</v>
      </c>
      <c r="O43" t="s">
        <v>5</v>
      </c>
      <c r="P43" t="s">
        <v>6</v>
      </c>
      <c r="Q43" t="s">
        <v>7</v>
      </c>
      <c r="R43" t="s">
        <v>8</v>
      </c>
      <c r="S43" t="s">
        <v>9</v>
      </c>
      <c r="T43" t="s">
        <v>10</v>
      </c>
      <c r="V43" s="4"/>
      <c r="W43" s="4" t="s">
        <v>3</v>
      </c>
      <c r="X43" s="4" t="s">
        <v>4</v>
      </c>
      <c r="Y43" s="4" t="s">
        <v>5</v>
      </c>
      <c r="Z43" s="4" t="s">
        <v>6</v>
      </c>
      <c r="AA43" s="4" t="s">
        <v>7</v>
      </c>
      <c r="AB43" s="4" t="s">
        <v>8</v>
      </c>
      <c r="AC43" s="4" t="s">
        <v>9</v>
      </c>
      <c r="AD43" s="4" t="s">
        <v>10</v>
      </c>
      <c r="AE43" s="4" t="s">
        <v>32</v>
      </c>
    </row>
    <row r="44" spans="1:31" hidden="1" x14ac:dyDescent="0.3">
      <c r="A44" t="s">
        <v>17</v>
      </c>
      <c r="E44">
        <f>45+12</f>
        <v>57</v>
      </c>
      <c r="G44">
        <v>9</v>
      </c>
      <c r="I44">
        <f>25+2</f>
        <v>27</v>
      </c>
      <c r="J44">
        <v>56</v>
      </c>
      <c r="K44">
        <f>SUM(B44:I44)</f>
        <v>93</v>
      </c>
      <c r="M44" s="2">
        <f>B44/B$63</f>
        <v>0</v>
      </c>
      <c r="N44" s="2">
        <f t="shared" ref="N44:T44" si="5">C44/C$63</f>
        <v>0</v>
      </c>
      <c r="O44" s="2">
        <f t="shared" si="5"/>
        <v>0</v>
      </c>
      <c r="P44" s="2">
        <f t="shared" si="5"/>
        <v>7.5496688741721857E-2</v>
      </c>
      <c r="Q44" s="2">
        <f t="shared" si="5"/>
        <v>0</v>
      </c>
      <c r="R44" s="2">
        <f t="shared" si="5"/>
        <v>1.7543859649122806E-2</v>
      </c>
      <c r="S44" s="2">
        <f t="shared" si="5"/>
        <v>0</v>
      </c>
      <c r="T44" s="2">
        <f t="shared" si="5"/>
        <v>7.0129870129870125E-2</v>
      </c>
      <c r="U44" s="2"/>
      <c r="V44" s="4" t="s">
        <v>17</v>
      </c>
      <c r="W44" s="5">
        <f>$B$24*M44</f>
        <v>0</v>
      </c>
      <c r="X44" s="5">
        <f>$C$24*N44</f>
        <v>0</v>
      </c>
      <c r="Y44" s="5">
        <f>$D$24*O44</f>
        <v>0</v>
      </c>
      <c r="Z44" s="5">
        <f>$E$24*P44</f>
        <v>60.397350993377486</v>
      </c>
      <c r="AA44" s="5">
        <f>$F$24*Q44</f>
        <v>0</v>
      </c>
      <c r="AB44" s="5">
        <f>$G$24*R44</f>
        <v>14.035087719298245</v>
      </c>
      <c r="AC44" s="5">
        <f>$H$24*S44</f>
        <v>0</v>
      </c>
      <c r="AD44" s="5">
        <f>$I$24*T44</f>
        <v>56.103896103896098</v>
      </c>
      <c r="AE44" s="5">
        <f>SUM(W44:AD44)</f>
        <v>130.53633481657184</v>
      </c>
    </row>
    <row r="45" spans="1:31" hidden="1" x14ac:dyDescent="0.3">
      <c r="A45" t="s">
        <v>18</v>
      </c>
      <c r="D45">
        <v>49</v>
      </c>
      <c r="E45">
        <v>75</v>
      </c>
      <c r="I45">
        <v>48</v>
      </c>
      <c r="J45">
        <v>172</v>
      </c>
      <c r="K45">
        <f t="shared" ref="K45" si="6">SUM(B45:I45)</f>
        <v>172</v>
      </c>
      <c r="M45" s="2">
        <f>B45/B$63</f>
        <v>0</v>
      </c>
      <c r="N45" s="2">
        <f>C45/C$63</f>
        <v>0</v>
      </c>
      <c r="O45" s="2">
        <f>D45/D$63</f>
        <v>0.16225165562913907</v>
      </c>
      <c r="P45" s="2">
        <f>E45/E$63</f>
        <v>9.9337748344370855E-2</v>
      </c>
      <c r="Q45" s="2">
        <f>F45/F$63</f>
        <v>0</v>
      </c>
      <c r="R45" s="2">
        <f>G45/G$63</f>
        <v>0</v>
      </c>
      <c r="S45" s="2">
        <f>H45/H$63</f>
        <v>0</v>
      </c>
      <c r="T45" s="2">
        <f>I45/I$63</f>
        <v>0.12467532467532468</v>
      </c>
      <c r="U45" s="2"/>
      <c r="V45" s="4" t="s">
        <v>18</v>
      </c>
      <c r="W45" s="5">
        <f t="shared" ref="W45:W56" si="7">$B$24*M45</f>
        <v>0</v>
      </c>
      <c r="X45" s="5">
        <f t="shared" ref="X45:X57" si="8">$C$24*N45</f>
        <v>0</v>
      </c>
      <c r="Y45" s="5">
        <f t="shared" ref="Y45:Y60" si="9">$D$24*O45</f>
        <v>129.80132450331126</v>
      </c>
      <c r="Z45" s="5">
        <f t="shared" ref="Z45:Z56" si="10">$E$24*P45</f>
        <v>79.47019867549669</v>
      </c>
      <c r="AA45" s="5">
        <f t="shared" ref="AA45:AA51" si="11">$F$24*Q45</f>
        <v>0</v>
      </c>
      <c r="AB45" s="5">
        <f t="shared" ref="AB45:AB56" si="12">$G$24*R45</f>
        <v>0</v>
      </c>
      <c r="AC45" s="5">
        <f t="shared" ref="AC45:AC57" si="13">$H$24*S45</f>
        <v>0</v>
      </c>
      <c r="AD45" s="5">
        <f>$I$24*T45</f>
        <v>99.740259740259745</v>
      </c>
      <c r="AE45" s="5">
        <f t="shared" ref="AE45:AE56" si="14">SUM(W45:AD45)</f>
        <v>309.01178291906774</v>
      </c>
    </row>
    <row r="46" spans="1:31" hidden="1" x14ac:dyDescent="0.3">
      <c r="A46" t="s">
        <v>19</v>
      </c>
      <c r="B46">
        <v>99</v>
      </c>
      <c r="D46">
        <v>49</v>
      </c>
      <c r="E46">
        <v>141</v>
      </c>
      <c r="G46">
        <v>124</v>
      </c>
      <c r="I46">
        <v>65</v>
      </c>
      <c r="J46">
        <v>478</v>
      </c>
      <c r="K46">
        <f>SUM(B46:I46)</f>
        <v>478</v>
      </c>
      <c r="M46" s="2">
        <f>B46/B$63</f>
        <v>0.17217391304347826</v>
      </c>
      <c r="N46" s="2">
        <f>C46/C$63</f>
        <v>0</v>
      </c>
      <c r="O46" s="2">
        <f>D46/D$63</f>
        <v>0.16225165562913907</v>
      </c>
      <c r="P46" s="2">
        <f>E46/E$63</f>
        <v>0.18675496688741722</v>
      </c>
      <c r="Q46" s="2">
        <f>F46/F$63</f>
        <v>0</v>
      </c>
      <c r="R46" s="2">
        <f>G46/G$63</f>
        <v>0.24171539961013644</v>
      </c>
      <c r="S46" s="2">
        <f>H46/H$63</f>
        <v>0</v>
      </c>
      <c r="T46" s="2">
        <f>I46/I$63</f>
        <v>0.16883116883116883</v>
      </c>
      <c r="U46" s="2"/>
      <c r="V46" s="4" t="s">
        <v>19</v>
      </c>
      <c r="W46" s="5">
        <f>$B$24*M46</f>
        <v>137.7391304347826</v>
      </c>
      <c r="X46" s="5">
        <f t="shared" si="8"/>
        <v>0</v>
      </c>
      <c r="Y46" s="5">
        <f t="shared" si="9"/>
        <v>129.80132450331126</v>
      </c>
      <c r="Z46" s="5">
        <f t="shared" si="10"/>
        <v>149.40397350993376</v>
      </c>
      <c r="AA46" s="5">
        <f t="shared" si="11"/>
        <v>0</v>
      </c>
      <c r="AB46" s="5">
        <f>$G$24*R46</f>
        <v>193.37231968810914</v>
      </c>
      <c r="AC46" s="5">
        <f t="shared" si="13"/>
        <v>0</v>
      </c>
      <c r="AD46" s="5">
        <f t="shared" ref="AD46:AD62" si="15">$I$24*T46</f>
        <v>135.06493506493507</v>
      </c>
      <c r="AE46" s="5">
        <f t="shared" si="14"/>
        <v>745.38168320107184</v>
      </c>
    </row>
    <row r="47" spans="1:31" hidden="1" x14ac:dyDescent="0.3">
      <c r="A47" t="s">
        <v>20</v>
      </c>
      <c r="I47">
        <v>8</v>
      </c>
      <c r="J47">
        <v>8</v>
      </c>
      <c r="K47">
        <f t="shared" ref="K47:K56" si="16">SUM(B47:I47)</f>
        <v>8</v>
      </c>
      <c r="M47" s="2">
        <f>B47/B$63</f>
        <v>0</v>
      </c>
      <c r="N47" s="2">
        <f>C47/C$63</f>
        <v>0</v>
      </c>
      <c r="O47" s="2">
        <f>D47/D$63</f>
        <v>0</v>
      </c>
      <c r="P47" s="2">
        <f>E47/E$63</f>
        <v>0</v>
      </c>
      <c r="Q47" s="2">
        <f>F47/F$63</f>
        <v>0</v>
      </c>
      <c r="R47" s="2">
        <f>G47/G$63</f>
        <v>0</v>
      </c>
      <c r="S47" s="2">
        <f>H47/H$63</f>
        <v>0</v>
      </c>
      <c r="T47" s="2">
        <f>I47/I$63</f>
        <v>2.0779220779220779E-2</v>
      </c>
      <c r="U47" s="2"/>
      <c r="V47" s="4" t="s">
        <v>20</v>
      </c>
      <c r="W47" s="5">
        <f t="shared" si="7"/>
        <v>0</v>
      </c>
      <c r="X47" s="5">
        <f t="shared" si="8"/>
        <v>0</v>
      </c>
      <c r="Y47" s="5">
        <f t="shared" si="9"/>
        <v>0</v>
      </c>
      <c r="Z47" s="5">
        <f t="shared" si="10"/>
        <v>0</v>
      </c>
      <c r="AA47" s="5">
        <f t="shared" si="11"/>
        <v>0</v>
      </c>
      <c r="AB47" s="5">
        <f t="shared" si="12"/>
        <v>0</v>
      </c>
      <c r="AC47" s="5">
        <f t="shared" si="13"/>
        <v>0</v>
      </c>
      <c r="AD47" s="5">
        <f t="shared" si="15"/>
        <v>16.623376623376622</v>
      </c>
      <c r="AE47" s="5">
        <f t="shared" si="14"/>
        <v>16.623376623376622</v>
      </c>
    </row>
    <row r="48" spans="1:31" hidden="1" x14ac:dyDescent="0.3">
      <c r="A48" t="s">
        <v>29</v>
      </c>
      <c r="B48">
        <v>145</v>
      </c>
      <c r="E48">
        <v>37</v>
      </c>
      <c r="I48">
        <v>14</v>
      </c>
      <c r="K48">
        <f t="shared" si="16"/>
        <v>196</v>
      </c>
      <c r="M48" s="2">
        <f>B48/B$63</f>
        <v>0.25217391304347825</v>
      </c>
      <c r="N48" s="2">
        <f>C48/C$63</f>
        <v>0</v>
      </c>
      <c r="O48" s="2">
        <f>D48/D$63</f>
        <v>0</v>
      </c>
      <c r="P48" s="2">
        <f>E48/E$63</f>
        <v>4.900662251655629E-2</v>
      </c>
      <c r="Q48" s="2">
        <f>F48/F$63</f>
        <v>0</v>
      </c>
      <c r="R48" s="2">
        <f>G48/G$63</f>
        <v>0</v>
      </c>
      <c r="S48" s="2">
        <f>H48/H$63</f>
        <v>0</v>
      </c>
      <c r="T48" s="2">
        <f>I48/I$63</f>
        <v>3.6363636363636362E-2</v>
      </c>
      <c r="U48" s="2"/>
      <c r="V48" s="4" t="s">
        <v>29</v>
      </c>
      <c r="W48" s="5">
        <f>$B$24*M48</f>
        <v>201.7391304347826</v>
      </c>
      <c r="X48" s="5">
        <f t="shared" si="8"/>
        <v>0</v>
      </c>
      <c r="Y48" s="5">
        <f t="shared" si="9"/>
        <v>0</v>
      </c>
      <c r="Z48" s="5">
        <f t="shared" si="10"/>
        <v>39.205298013245034</v>
      </c>
      <c r="AA48" s="5">
        <f t="shared" si="11"/>
        <v>0</v>
      </c>
      <c r="AB48" s="5">
        <f t="shared" si="12"/>
        <v>0</v>
      </c>
      <c r="AC48" s="5">
        <f t="shared" si="13"/>
        <v>0</v>
      </c>
      <c r="AD48" s="5">
        <f t="shared" si="15"/>
        <v>29.09090909090909</v>
      </c>
      <c r="AE48" s="5">
        <f t="shared" si="14"/>
        <v>270.03533753893669</v>
      </c>
    </row>
    <row r="49" spans="1:31" hidden="1" x14ac:dyDescent="0.3">
      <c r="A49" t="s">
        <v>16</v>
      </c>
      <c r="B49">
        <v>86</v>
      </c>
      <c r="D49">
        <v>117</v>
      </c>
      <c r="E49">
        <v>47</v>
      </c>
      <c r="G49">
        <v>82</v>
      </c>
      <c r="I49">
        <v>55</v>
      </c>
      <c r="J49">
        <v>389</v>
      </c>
      <c r="K49">
        <f t="shared" si="16"/>
        <v>387</v>
      </c>
      <c r="M49" s="2">
        <f>B49/B$63</f>
        <v>0.14956521739130435</v>
      </c>
      <c r="N49" s="2">
        <f>C49/C$63</f>
        <v>0</v>
      </c>
      <c r="O49" s="2">
        <f>D49/D$63</f>
        <v>0.38741721854304634</v>
      </c>
      <c r="P49" s="2">
        <f>E49/E$63</f>
        <v>6.225165562913907E-2</v>
      </c>
      <c r="Q49" s="2">
        <f>F49/F$63</f>
        <v>0</v>
      </c>
      <c r="R49" s="2">
        <f>G49/G$63</f>
        <v>0.15984405458089668</v>
      </c>
      <c r="S49" s="2">
        <f>H49/H$63</f>
        <v>0</v>
      </c>
      <c r="T49" s="2">
        <f>I49/I$63</f>
        <v>0.14285714285714285</v>
      </c>
      <c r="U49" s="2"/>
      <c r="V49" s="4" t="s">
        <v>16</v>
      </c>
      <c r="W49" s="5">
        <f>$B$24*M49</f>
        <v>119.65217391304348</v>
      </c>
      <c r="X49" s="5">
        <f t="shared" si="8"/>
        <v>0</v>
      </c>
      <c r="Y49" s="5">
        <f t="shared" si="9"/>
        <v>309.93377483443709</v>
      </c>
      <c r="Z49" s="5">
        <f t="shared" si="10"/>
        <v>49.801324503311257</v>
      </c>
      <c r="AA49" s="5">
        <f t="shared" si="11"/>
        <v>0</v>
      </c>
      <c r="AB49" s="5">
        <f t="shared" si="12"/>
        <v>127.87524366471735</v>
      </c>
      <c r="AC49" s="5">
        <f t="shared" si="13"/>
        <v>0</v>
      </c>
      <c r="AD49" s="5">
        <f t="shared" si="15"/>
        <v>114.28571428571428</v>
      </c>
      <c r="AE49" s="5">
        <f t="shared" si="14"/>
        <v>721.54823120122342</v>
      </c>
    </row>
    <row r="50" spans="1:31" hidden="1" x14ac:dyDescent="0.3">
      <c r="A50" t="s">
        <v>21</v>
      </c>
      <c r="I50">
        <v>25</v>
      </c>
      <c r="J50">
        <v>25</v>
      </c>
      <c r="K50">
        <f t="shared" si="16"/>
        <v>25</v>
      </c>
      <c r="M50" s="2">
        <f>B50/B$63</f>
        <v>0</v>
      </c>
      <c r="N50" s="2">
        <f>C50/C$63</f>
        <v>0</v>
      </c>
      <c r="O50" s="2">
        <f>D50/D$63</f>
        <v>0</v>
      </c>
      <c r="P50" s="2">
        <f>E50/E$63</f>
        <v>0</v>
      </c>
      <c r="Q50" s="2">
        <f>F50/F$63</f>
        <v>0</v>
      </c>
      <c r="R50" s="2">
        <f>G50/G$63</f>
        <v>0</v>
      </c>
      <c r="S50" s="2">
        <f>H50/H$63</f>
        <v>0</v>
      </c>
      <c r="T50" s="2">
        <f>I50/I$63</f>
        <v>6.4935064935064929E-2</v>
      </c>
      <c r="U50" s="2"/>
      <c r="V50" s="4" t="s">
        <v>21</v>
      </c>
      <c r="W50" s="5">
        <f t="shared" si="7"/>
        <v>0</v>
      </c>
      <c r="X50" s="5">
        <f t="shared" si="8"/>
        <v>0</v>
      </c>
      <c r="Y50" s="5">
        <f t="shared" si="9"/>
        <v>0</v>
      </c>
      <c r="Z50" s="5">
        <f t="shared" si="10"/>
        <v>0</v>
      </c>
      <c r="AA50" s="5">
        <f t="shared" si="11"/>
        <v>0</v>
      </c>
      <c r="AB50" s="5">
        <f t="shared" si="12"/>
        <v>0</v>
      </c>
      <c r="AC50" s="5">
        <f t="shared" si="13"/>
        <v>0</v>
      </c>
      <c r="AD50" s="5">
        <f t="shared" si="15"/>
        <v>51.94805194805194</v>
      </c>
      <c r="AE50" s="5">
        <f t="shared" si="14"/>
        <v>51.94805194805194</v>
      </c>
    </row>
    <row r="51" spans="1:31" hidden="1" x14ac:dyDescent="0.3">
      <c r="A51" t="s">
        <v>22</v>
      </c>
      <c r="E51">
        <v>60</v>
      </c>
      <c r="I51">
        <v>1</v>
      </c>
      <c r="J51">
        <v>62</v>
      </c>
      <c r="K51">
        <f t="shared" si="16"/>
        <v>61</v>
      </c>
      <c r="M51" s="2">
        <f>B51/B$63</f>
        <v>0</v>
      </c>
      <c r="N51" s="2">
        <f>C51/C$63</f>
        <v>0</v>
      </c>
      <c r="O51" s="2">
        <f>D51/D$63</f>
        <v>0</v>
      </c>
      <c r="P51" s="2">
        <f>E51/E$63</f>
        <v>7.9470198675496692E-2</v>
      </c>
      <c r="Q51" s="2">
        <f>F51/F$63</f>
        <v>0</v>
      </c>
      <c r="R51" s="2">
        <f>G51/G$63</f>
        <v>0</v>
      </c>
      <c r="S51" s="2">
        <f>H51/H$63</f>
        <v>0</v>
      </c>
      <c r="T51" s="2">
        <f>I51/I$63</f>
        <v>2.5974025974025974E-3</v>
      </c>
      <c r="U51" s="2"/>
      <c r="V51" s="4" t="s">
        <v>22</v>
      </c>
      <c r="W51" s="5">
        <f t="shared" si="7"/>
        <v>0</v>
      </c>
      <c r="X51" s="5">
        <f t="shared" si="8"/>
        <v>0</v>
      </c>
      <c r="Y51" s="5">
        <f t="shared" si="9"/>
        <v>0</v>
      </c>
      <c r="Z51" s="5">
        <f t="shared" si="10"/>
        <v>63.576158940397356</v>
      </c>
      <c r="AA51" s="5">
        <f t="shared" si="11"/>
        <v>0</v>
      </c>
      <c r="AB51" s="5">
        <f t="shared" si="12"/>
        <v>0</v>
      </c>
      <c r="AC51" s="5">
        <f t="shared" si="13"/>
        <v>0</v>
      </c>
      <c r="AD51" s="5">
        <f t="shared" si="15"/>
        <v>2.0779220779220777</v>
      </c>
      <c r="AE51" s="5">
        <f t="shared" si="14"/>
        <v>65.654081018319431</v>
      </c>
    </row>
    <row r="52" spans="1:31" hidden="1" x14ac:dyDescent="0.3">
      <c r="A52" t="s">
        <v>23</v>
      </c>
      <c r="F52">
        <v>75</v>
      </c>
      <c r="I52">
        <v>31</v>
      </c>
      <c r="J52">
        <v>107</v>
      </c>
      <c r="K52">
        <f t="shared" si="16"/>
        <v>106</v>
      </c>
      <c r="M52" s="2">
        <f>B52/B$63</f>
        <v>0</v>
      </c>
      <c r="N52" s="2">
        <f>C52/C$63</f>
        <v>0</v>
      </c>
      <c r="O52" s="2">
        <f>D52/D$63</f>
        <v>0</v>
      </c>
      <c r="P52" s="2">
        <f>E52/E$63</f>
        <v>0</v>
      </c>
      <c r="Q52" s="2">
        <f>F52/F$63</f>
        <v>0.58139534883720934</v>
      </c>
      <c r="R52" s="2">
        <f>G52/G$63</f>
        <v>0</v>
      </c>
      <c r="S52" s="2">
        <f>H52/H$63</f>
        <v>0</v>
      </c>
      <c r="T52" s="2">
        <f>I52/I$63</f>
        <v>8.0519480519480519E-2</v>
      </c>
      <c r="U52" s="2"/>
      <c r="V52" s="4" t="s">
        <v>23</v>
      </c>
      <c r="W52" s="5">
        <f t="shared" si="7"/>
        <v>0</v>
      </c>
      <c r="X52" s="5">
        <f t="shared" si="8"/>
        <v>0</v>
      </c>
      <c r="Y52" s="5">
        <f t="shared" si="9"/>
        <v>0</v>
      </c>
      <c r="Z52" s="5">
        <f t="shared" si="10"/>
        <v>0</v>
      </c>
      <c r="AA52" s="5">
        <f t="shared" ref="AA52:AA62" si="17">$F$24*Q52</f>
        <v>309.88372093023258</v>
      </c>
      <c r="AB52" s="5">
        <f t="shared" si="12"/>
        <v>0</v>
      </c>
      <c r="AC52" s="5">
        <f t="shared" si="13"/>
        <v>0</v>
      </c>
      <c r="AD52" s="5">
        <f t="shared" si="15"/>
        <v>64.415584415584419</v>
      </c>
      <c r="AE52" s="5">
        <f t="shared" si="14"/>
        <v>374.299305345817</v>
      </c>
    </row>
    <row r="53" spans="1:31" hidden="1" x14ac:dyDescent="0.3">
      <c r="A53" t="s">
        <v>58</v>
      </c>
      <c r="F53">
        <v>54</v>
      </c>
      <c r="I53">
        <v>1</v>
      </c>
      <c r="J53">
        <v>55</v>
      </c>
      <c r="K53">
        <f t="shared" si="16"/>
        <v>55</v>
      </c>
      <c r="M53" s="2">
        <f>B53/B$63</f>
        <v>0</v>
      </c>
      <c r="N53" s="2">
        <f>C53/C$63</f>
        <v>0</v>
      </c>
      <c r="O53" s="2">
        <f>D53/D$63</f>
        <v>0</v>
      </c>
      <c r="P53" s="2">
        <f>E53/E$63</f>
        <v>0</v>
      </c>
      <c r="Q53" s="2">
        <f>F53/F$63</f>
        <v>0.41860465116279072</v>
      </c>
      <c r="R53" s="2">
        <f>G53/G$63</f>
        <v>0</v>
      </c>
      <c r="S53" s="2">
        <f>H53/H$63</f>
        <v>0</v>
      </c>
      <c r="T53" s="2">
        <f>I53/I$63</f>
        <v>2.5974025974025974E-3</v>
      </c>
      <c r="U53" s="2"/>
      <c r="V53" s="4" t="s">
        <v>24</v>
      </c>
      <c r="W53" s="5">
        <f t="shared" si="7"/>
        <v>0</v>
      </c>
      <c r="X53" s="5">
        <f t="shared" si="8"/>
        <v>0</v>
      </c>
      <c r="Y53" s="5">
        <f t="shared" si="9"/>
        <v>0</v>
      </c>
      <c r="Z53" s="5">
        <f t="shared" si="10"/>
        <v>0</v>
      </c>
      <c r="AA53" s="5">
        <f t="shared" si="17"/>
        <v>223.11627906976744</v>
      </c>
      <c r="AB53" s="5">
        <f t="shared" si="12"/>
        <v>0</v>
      </c>
      <c r="AC53" s="5">
        <f t="shared" si="13"/>
        <v>0</v>
      </c>
      <c r="AD53" s="5">
        <f t="shared" si="15"/>
        <v>2.0779220779220777</v>
      </c>
      <c r="AE53" s="5">
        <f t="shared" si="14"/>
        <v>225.19420114768951</v>
      </c>
    </row>
    <row r="54" spans="1:31" hidden="1" x14ac:dyDescent="0.3">
      <c r="A54" t="s">
        <v>25</v>
      </c>
      <c r="B54">
        <v>139</v>
      </c>
      <c r="E54">
        <v>104</v>
      </c>
      <c r="J54">
        <v>243</v>
      </c>
      <c r="K54">
        <f t="shared" si="16"/>
        <v>243</v>
      </c>
      <c r="M54" s="2">
        <f>B54/B$63</f>
        <v>0.2417391304347826</v>
      </c>
      <c r="N54" s="2">
        <f>C54/C$63</f>
        <v>0</v>
      </c>
      <c r="O54" s="2">
        <f>D54/D$63</f>
        <v>0</v>
      </c>
      <c r="P54" s="2">
        <f>E54/E$63</f>
        <v>0.13774834437086092</v>
      </c>
      <c r="Q54" s="2">
        <f>F54/F$63</f>
        <v>0</v>
      </c>
      <c r="R54" s="2">
        <f>G54/G$63</f>
        <v>0</v>
      </c>
      <c r="S54" s="2">
        <f>H54/H$63</f>
        <v>0</v>
      </c>
      <c r="T54" s="2">
        <f>I54/I$63</f>
        <v>0</v>
      </c>
      <c r="U54" s="2"/>
      <c r="V54" s="4" t="s">
        <v>25</v>
      </c>
      <c r="W54" s="5">
        <f>$B$24*M54</f>
        <v>193.39130434782606</v>
      </c>
      <c r="X54" s="5">
        <f t="shared" si="8"/>
        <v>0</v>
      </c>
      <c r="Y54" s="5">
        <f t="shared" si="9"/>
        <v>0</v>
      </c>
      <c r="Z54" s="5">
        <f t="shared" si="10"/>
        <v>110.19867549668874</v>
      </c>
      <c r="AA54" s="5">
        <f t="shared" si="17"/>
        <v>0</v>
      </c>
      <c r="AB54" s="5">
        <f t="shared" si="12"/>
        <v>0</v>
      </c>
      <c r="AC54" s="5">
        <f t="shared" si="13"/>
        <v>0</v>
      </c>
      <c r="AD54" s="5">
        <f t="shared" si="15"/>
        <v>0</v>
      </c>
      <c r="AE54" s="5">
        <f t="shared" si="14"/>
        <v>303.5899798445148</v>
      </c>
    </row>
    <row r="55" spans="1:31" hidden="1" x14ac:dyDescent="0.3">
      <c r="A55" t="s">
        <v>59</v>
      </c>
      <c r="C55">
        <v>8</v>
      </c>
      <c r="D55">
        <v>8</v>
      </c>
      <c r="E55">
        <v>139</v>
      </c>
      <c r="H55">
        <v>126</v>
      </c>
      <c r="I55">
        <v>54</v>
      </c>
      <c r="J55">
        <v>336</v>
      </c>
      <c r="K55">
        <f t="shared" si="16"/>
        <v>335</v>
      </c>
      <c r="M55" s="2">
        <f>B55/B$63</f>
        <v>0</v>
      </c>
      <c r="N55" s="2">
        <f>C55/C$63</f>
        <v>5.2631578947368418E-2</v>
      </c>
      <c r="O55" s="2">
        <f>D55/D$63</f>
        <v>2.6490066225165563E-2</v>
      </c>
      <c r="P55" s="2">
        <f>E55/E$63</f>
        <v>0.18410596026490067</v>
      </c>
      <c r="Q55" s="2">
        <f>F55/F$63</f>
        <v>0</v>
      </c>
      <c r="R55" s="2">
        <f>G55/G$63</f>
        <v>0</v>
      </c>
      <c r="S55" s="2">
        <f>H55/H$63</f>
        <v>0.48275862068965519</v>
      </c>
      <c r="T55" s="2">
        <f>I55/I$63</f>
        <v>0.14025974025974025</v>
      </c>
      <c r="U55" s="2"/>
      <c r="V55" s="4" t="s">
        <v>26</v>
      </c>
      <c r="W55" s="5">
        <f t="shared" si="7"/>
        <v>0</v>
      </c>
      <c r="X55" s="5">
        <f>$C$24*N55</f>
        <v>28.052631578947366</v>
      </c>
      <c r="Y55" s="5">
        <f t="shared" si="9"/>
        <v>21.192052980132452</v>
      </c>
      <c r="Z55" s="5">
        <f t="shared" si="10"/>
        <v>147.28476821192055</v>
      </c>
      <c r="AA55" s="5">
        <f t="shared" si="17"/>
        <v>0</v>
      </c>
      <c r="AB55" s="5">
        <f t="shared" si="12"/>
        <v>0</v>
      </c>
      <c r="AC55" s="5">
        <f t="shared" si="13"/>
        <v>386.20689655172413</v>
      </c>
      <c r="AD55" s="5">
        <f t="shared" si="15"/>
        <v>112.2077922077922</v>
      </c>
      <c r="AE55" s="5">
        <f t="shared" si="14"/>
        <v>694.94414153051662</v>
      </c>
    </row>
    <row r="56" spans="1:31" hidden="1" x14ac:dyDescent="0.3">
      <c r="A56" t="s">
        <v>60</v>
      </c>
      <c r="C56">
        <v>144</v>
      </c>
      <c r="D56">
        <v>12</v>
      </c>
      <c r="E56">
        <v>48</v>
      </c>
      <c r="H56">
        <v>98</v>
      </c>
      <c r="J56">
        <v>335</v>
      </c>
      <c r="K56">
        <f t="shared" si="16"/>
        <v>302</v>
      </c>
      <c r="M56" s="2">
        <f>B56/B$63</f>
        <v>0</v>
      </c>
      <c r="N56" s="2">
        <f>C56/C$63</f>
        <v>0.94736842105263153</v>
      </c>
      <c r="O56" s="2">
        <f>D56/D$63</f>
        <v>3.9735099337748346E-2</v>
      </c>
      <c r="P56" s="2">
        <f>E56/E$63</f>
        <v>6.3576158940397351E-2</v>
      </c>
      <c r="Q56" s="2">
        <f>F56/F$63</f>
        <v>0</v>
      </c>
      <c r="R56" s="2">
        <f>G56/G$63</f>
        <v>0</v>
      </c>
      <c r="S56" s="2">
        <f>H56/H$63</f>
        <v>0.37547892720306514</v>
      </c>
      <c r="T56" s="2">
        <f>I56/I$63</f>
        <v>0</v>
      </c>
      <c r="U56" s="2"/>
      <c r="V56" s="4" t="s">
        <v>27</v>
      </c>
      <c r="W56" s="5">
        <f t="shared" si="7"/>
        <v>0</v>
      </c>
      <c r="X56" s="5">
        <f>$C$24*N56</f>
        <v>504.9473684210526</v>
      </c>
      <c r="Y56" s="5">
        <f t="shared" si="9"/>
        <v>31.788079470198678</v>
      </c>
      <c r="Z56" s="5">
        <f t="shared" si="10"/>
        <v>50.860927152317878</v>
      </c>
      <c r="AA56" s="5">
        <f t="shared" si="17"/>
        <v>0</v>
      </c>
      <c r="AB56" s="5">
        <f t="shared" si="12"/>
        <v>0</v>
      </c>
      <c r="AC56" s="5">
        <f t="shared" si="13"/>
        <v>300.38314176245211</v>
      </c>
      <c r="AD56" s="5">
        <f t="shared" si="15"/>
        <v>0</v>
      </c>
      <c r="AE56" s="5">
        <f t="shared" si="14"/>
        <v>887.97951680602137</v>
      </c>
    </row>
    <row r="57" spans="1:31" hidden="1" x14ac:dyDescent="0.3">
      <c r="A57" t="s">
        <v>61</v>
      </c>
      <c r="B57">
        <v>14</v>
      </c>
      <c r="D57">
        <v>67</v>
      </c>
      <c r="E57">
        <v>33</v>
      </c>
      <c r="G57">
        <v>83</v>
      </c>
      <c r="I57">
        <v>48</v>
      </c>
      <c r="J57">
        <v>245</v>
      </c>
      <c r="K57">
        <f>SUM(B57:I57)</f>
        <v>245</v>
      </c>
      <c r="M57" s="2">
        <f>B57/B$63</f>
        <v>2.4347826086956521E-2</v>
      </c>
      <c r="N57" s="2">
        <f>C57/C$63</f>
        <v>0</v>
      </c>
      <c r="O57" s="2">
        <f>D57/D$63</f>
        <v>0.22185430463576158</v>
      </c>
      <c r="P57" s="2">
        <f>E57/E$63</f>
        <v>4.3708609271523181E-2</v>
      </c>
      <c r="Q57" s="2">
        <f>F57/F$63</f>
        <v>0</v>
      </c>
      <c r="R57" s="2">
        <f>G57/G$63</f>
        <v>0.1617933723196881</v>
      </c>
      <c r="S57" s="2">
        <f>H57/H$63</f>
        <v>0</v>
      </c>
      <c r="T57" s="2">
        <f>I57/I$63</f>
        <v>0.12467532467532468</v>
      </c>
      <c r="U57" s="2"/>
      <c r="V57" s="4" t="s">
        <v>28</v>
      </c>
      <c r="W57" s="5">
        <f>$B$24*M57</f>
        <v>19.478260869565219</v>
      </c>
      <c r="X57" s="5">
        <f t="shared" si="8"/>
        <v>0</v>
      </c>
      <c r="Y57" s="5">
        <f>$D$24*O57</f>
        <v>177.48344370860926</v>
      </c>
      <c r="Z57" s="5">
        <f>$E$24*P57</f>
        <v>34.966887417218544</v>
      </c>
      <c r="AA57" s="5">
        <f t="shared" si="17"/>
        <v>0</v>
      </c>
      <c r="AB57" s="5">
        <f>$G$24*R57</f>
        <v>129.43469785575047</v>
      </c>
      <c r="AC57" s="5">
        <f t="shared" si="13"/>
        <v>0</v>
      </c>
      <c r="AD57" s="5">
        <f t="shared" si="15"/>
        <v>99.740259740259745</v>
      </c>
      <c r="AE57" s="5">
        <f>SUM(W57:AD57)</f>
        <v>461.10354959140318</v>
      </c>
    </row>
    <row r="58" spans="1:31" hidden="1" x14ac:dyDescent="0.3">
      <c r="A58" t="s">
        <v>55</v>
      </c>
      <c r="B58">
        <v>80</v>
      </c>
      <c r="E58">
        <v>1</v>
      </c>
      <c r="G58">
        <v>137</v>
      </c>
      <c r="K58">
        <f>SUM(B58:I58)</f>
        <v>218</v>
      </c>
      <c r="M58" s="2">
        <f>B58/B$63</f>
        <v>0.1391304347826087</v>
      </c>
      <c r="N58" s="2">
        <f>C58/C$63</f>
        <v>0</v>
      </c>
      <c r="O58" s="2">
        <f>D58/D$63</f>
        <v>0</v>
      </c>
      <c r="P58" s="2">
        <f>E58/E$63</f>
        <v>1.3245033112582781E-3</v>
      </c>
      <c r="Q58" s="2">
        <f>F58/F$63</f>
        <v>0</v>
      </c>
      <c r="R58" s="2">
        <f>G58/G$63</f>
        <v>0.26705653021442494</v>
      </c>
      <c r="S58" s="2">
        <f>H58/H$63</f>
        <v>0</v>
      </c>
      <c r="T58" s="2">
        <f>I58/I$63</f>
        <v>0</v>
      </c>
      <c r="U58" s="2"/>
      <c r="V58" s="4" t="s">
        <v>55</v>
      </c>
      <c r="W58" s="5">
        <f>$B$24*M58</f>
        <v>111.30434782608695</v>
      </c>
      <c r="X58" s="5">
        <f t="shared" ref="X58" si="18">$B$24*N58</f>
        <v>0</v>
      </c>
      <c r="Y58" s="5">
        <f t="shared" si="9"/>
        <v>0</v>
      </c>
      <c r="Z58" s="5">
        <f>$E$24*P58</f>
        <v>1.0596026490066226</v>
      </c>
      <c r="AA58" s="5">
        <f t="shared" si="17"/>
        <v>0</v>
      </c>
      <c r="AB58" s="5">
        <f>$G$24*R58</f>
        <v>213.64522417153995</v>
      </c>
      <c r="AC58" s="5">
        <f>$H$24*S58</f>
        <v>0</v>
      </c>
      <c r="AD58" s="5">
        <f t="shared" si="15"/>
        <v>0</v>
      </c>
      <c r="AE58" s="5">
        <f>SUM(W58:AD58)</f>
        <v>326.00917464663354</v>
      </c>
    </row>
    <row r="59" spans="1:31" hidden="1" x14ac:dyDescent="0.3">
      <c r="A59" t="s">
        <v>72</v>
      </c>
      <c r="B59">
        <v>1</v>
      </c>
      <c r="H59">
        <v>36</v>
      </c>
      <c r="I59">
        <v>7</v>
      </c>
      <c r="K59">
        <f>SUM(B59:I59)</f>
        <v>44</v>
      </c>
      <c r="M59" s="2">
        <f>B59/B$63</f>
        <v>1.7391304347826088E-3</v>
      </c>
      <c r="N59" s="2">
        <f>C59/C$63</f>
        <v>0</v>
      </c>
      <c r="O59" s="2">
        <f>D59/D$63</f>
        <v>0</v>
      </c>
      <c r="P59" s="2">
        <f>E59/E$63</f>
        <v>0</v>
      </c>
      <c r="Q59" s="2">
        <f>F59/F$63</f>
        <v>0</v>
      </c>
      <c r="R59" s="2">
        <f>G59/G$63</f>
        <v>0</v>
      </c>
      <c r="S59" s="2">
        <f>H59/H$63</f>
        <v>0.13793103448275862</v>
      </c>
      <c r="T59" s="2">
        <f>I59/I$63</f>
        <v>1.8181818181818181E-2</v>
      </c>
      <c r="U59" s="2"/>
      <c r="V59" s="4" t="s">
        <v>72</v>
      </c>
      <c r="W59" s="5">
        <f>$B$24*M59</f>
        <v>1.3913043478260869</v>
      </c>
      <c r="X59" s="5">
        <f t="shared" ref="X59:X60" si="19">$C$24*N59</f>
        <v>0</v>
      </c>
      <c r="Y59" s="5">
        <f t="shared" si="9"/>
        <v>0</v>
      </c>
      <c r="Z59" s="5">
        <f>$E$24*P59</f>
        <v>0</v>
      </c>
      <c r="AA59" s="5">
        <f t="shared" si="17"/>
        <v>0</v>
      </c>
      <c r="AB59" s="5">
        <f>$G$24*R59</f>
        <v>0</v>
      </c>
      <c r="AC59" s="5">
        <f>$H$24*S59</f>
        <v>110.34482758620689</v>
      </c>
      <c r="AD59" s="5">
        <f t="shared" si="15"/>
        <v>14.545454545454545</v>
      </c>
      <c r="AE59" s="5">
        <f t="shared" ref="AE59:AE62" si="20">SUM(W59:AD59)</f>
        <v>126.28158647948753</v>
      </c>
    </row>
    <row r="60" spans="1:31" hidden="1" x14ac:dyDescent="0.3">
      <c r="A60" t="s">
        <v>73</v>
      </c>
      <c r="E60">
        <v>1</v>
      </c>
      <c r="H60">
        <v>1</v>
      </c>
      <c r="I60">
        <v>1</v>
      </c>
      <c r="K60">
        <f t="shared" ref="K60:K62" si="21">SUM(B60:I60)</f>
        <v>3</v>
      </c>
      <c r="M60" s="2">
        <f t="shared" ref="M60" si="22">B60/B$63</f>
        <v>0</v>
      </c>
      <c r="N60" s="2">
        <f>C60/C$63</f>
        <v>0</v>
      </c>
      <c r="O60" s="2">
        <f>D60/D$63</f>
        <v>0</v>
      </c>
      <c r="P60" s="2">
        <f>E60/E$63</f>
        <v>1.3245033112582781E-3</v>
      </c>
      <c r="Q60" s="2">
        <f>F60/F$63</f>
        <v>0</v>
      </c>
      <c r="R60" s="2">
        <f>G60/G$63</f>
        <v>0</v>
      </c>
      <c r="S60" s="2">
        <f>H60/H$63</f>
        <v>3.8314176245210726E-3</v>
      </c>
      <c r="T60" s="2">
        <f>I60/I$63</f>
        <v>2.5974025974025974E-3</v>
      </c>
      <c r="U60" s="2"/>
      <c r="V60" s="4" t="s">
        <v>73</v>
      </c>
      <c r="W60" s="5">
        <f>$B$24*M60</f>
        <v>0</v>
      </c>
      <c r="X60" s="5">
        <f t="shared" si="19"/>
        <v>0</v>
      </c>
      <c r="Y60" s="5">
        <f t="shared" si="9"/>
        <v>0</v>
      </c>
      <c r="Z60" s="5">
        <f>$E$24*P60</f>
        <v>1.0596026490066226</v>
      </c>
      <c r="AA60" s="5">
        <f t="shared" si="17"/>
        <v>0</v>
      </c>
      <c r="AB60" s="5">
        <f>$G$24*R60</f>
        <v>0</v>
      </c>
      <c r="AC60" s="5">
        <f>$H$24*S60</f>
        <v>3.0651340996168579</v>
      </c>
      <c r="AD60" s="5">
        <f t="shared" si="15"/>
        <v>2.0779220779220777</v>
      </c>
      <c r="AE60" s="5">
        <f t="shared" si="20"/>
        <v>6.2026588265455578</v>
      </c>
    </row>
    <row r="61" spans="1:31" hidden="1" x14ac:dyDescent="0.3">
      <c r="A61" t="s">
        <v>79</v>
      </c>
      <c r="G61">
        <v>78</v>
      </c>
      <c r="K61">
        <f t="shared" si="21"/>
        <v>78</v>
      </c>
      <c r="M61" s="2"/>
      <c r="N61" s="2"/>
      <c r="O61" s="2"/>
      <c r="P61" s="2"/>
      <c r="Q61" s="2"/>
      <c r="R61" s="2">
        <f>G61/G$63</f>
        <v>0.15204678362573099</v>
      </c>
      <c r="S61" s="2"/>
      <c r="T61" s="2"/>
      <c r="U61" s="2"/>
      <c r="V61" s="4" t="s">
        <v>79</v>
      </c>
      <c r="W61" s="5"/>
      <c r="X61" s="5"/>
      <c r="Y61" s="5"/>
      <c r="Z61" s="5"/>
      <c r="AA61" s="5"/>
      <c r="AB61" s="5">
        <f>$G$24*R61</f>
        <v>121.63742690058479</v>
      </c>
      <c r="AC61" s="5"/>
      <c r="AD61" s="5"/>
      <c r="AE61" s="5">
        <f t="shared" si="20"/>
        <v>121.63742690058479</v>
      </c>
    </row>
    <row r="62" spans="1:31" hidden="1" x14ac:dyDescent="0.3">
      <c r="A62" t="s">
        <v>74</v>
      </c>
      <c r="B62">
        <v>11</v>
      </c>
      <c r="E62">
        <v>12</v>
      </c>
      <c r="K62">
        <f t="shared" si="21"/>
        <v>23</v>
      </c>
      <c r="M62" s="2">
        <f>B62/B$63</f>
        <v>1.9130434782608695E-2</v>
      </c>
      <c r="N62" s="2">
        <f>C62/C$63</f>
        <v>0</v>
      </c>
      <c r="O62" s="2">
        <f>D62/D$63</f>
        <v>0</v>
      </c>
      <c r="P62" s="2">
        <f>E62/E$63</f>
        <v>1.5894039735099338E-2</v>
      </c>
      <c r="Q62" s="2">
        <f>F62/F$63</f>
        <v>0</v>
      </c>
      <c r="R62" s="2">
        <f>G62/G$63</f>
        <v>0</v>
      </c>
      <c r="S62" s="2">
        <f>H62/H$63</f>
        <v>0</v>
      </c>
      <c r="T62" s="2">
        <f>I62/I$63</f>
        <v>0</v>
      </c>
      <c r="U62" s="2"/>
      <c r="V62" s="4" t="s">
        <v>74</v>
      </c>
      <c r="W62" s="5">
        <f>$B$24*M62</f>
        <v>15.304347826086955</v>
      </c>
      <c r="X62" s="5">
        <f>$C$24*N62</f>
        <v>0</v>
      </c>
      <c r="Y62" s="5">
        <f>$D$24*O62</f>
        <v>0</v>
      </c>
      <c r="Z62" s="5">
        <f>$E$24*P62</f>
        <v>12.715231788079469</v>
      </c>
      <c r="AA62" s="5">
        <f t="shared" si="17"/>
        <v>0</v>
      </c>
      <c r="AB62" s="5">
        <f>$G$24*R62</f>
        <v>0</v>
      </c>
      <c r="AC62" s="5">
        <f>$H$24*S62</f>
        <v>0</v>
      </c>
      <c r="AD62" s="5">
        <f t="shared" si="15"/>
        <v>0</v>
      </c>
      <c r="AE62" s="5">
        <f t="shared" si="20"/>
        <v>28.019579614166425</v>
      </c>
    </row>
    <row r="63" spans="1:31" hidden="1" x14ac:dyDescent="0.3">
      <c r="A63" t="s">
        <v>32</v>
      </c>
      <c r="B63">
        <f>SUM(B44:B62)</f>
        <v>575</v>
      </c>
      <c r="C63">
        <f t="shared" ref="C63:K63" si="23">SUM(C44:C62)</f>
        <v>152</v>
      </c>
      <c r="D63">
        <f t="shared" si="23"/>
        <v>302</v>
      </c>
      <c r="E63">
        <f t="shared" si="23"/>
        <v>755</v>
      </c>
      <c r="F63">
        <f t="shared" si="23"/>
        <v>129</v>
      </c>
      <c r="G63">
        <f t="shared" si="23"/>
        <v>513</v>
      </c>
      <c r="H63">
        <f t="shared" si="23"/>
        <v>261</v>
      </c>
      <c r="I63">
        <f t="shared" si="23"/>
        <v>385</v>
      </c>
      <c r="J63">
        <f t="shared" si="23"/>
        <v>2511</v>
      </c>
      <c r="K63">
        <f t="shared" si="23"/>
        <v>3072</v>
      </c>
      <c r="M63" s="3">
        <f>SUM(M44:M62)</f>
        <v>0.99999999999999989</v>
      </c>
      <c r="N63" s="3">
        <f t="shared" ref="N63:T63" si="24">SUM(N44:N62)</f>
        <v>1</v>
      </c>
      <c r="O63" s="3">
        <f t="shared" si="24"/>
        <v>1</v>
      </c>
      <c r="P63" s="3">
        <f t="shared" si="24"/>
        <v>1.0000000000000002</v>
      </c>
      <c r="Q63" s="3">
        <f t="shared" si="24"/>
        <v>1</v>
      </c>
      <c r="R63" s="3">
        <f t="shared" si="24"/>
        <v>0.99999999999999989</v>
      </c>
      <c r="S63" s="3">
        <f t="shared" si="24"/>
        <v>1</v>
      </c>
      <c r="T63" s="3">
        <f t="shared" si="24"/>
        <v>1.0000000000000002</v>
      </c>
      <c r="V63" s="4" t="s">
        <v>32</v>
      </c>
      <c r="W63" s="5">
        <f>SUM(W44:W62)</f>
        <v>800.00000000000011</v>
      </c>
      <c r="X63" s="5">
        <f t="shared" ref="X63:AE63" si="25">SUM(X44:X62)</f>
        <v>533</v>
      </c>
      <c r="Y63" s="5">
        <f t="shared" si="25"/>
        <v>799.99999999999989</v>
      </c>
      <c r="Z63" s="5">
        <f t="shared" si="25"/>
        <v>800</v>
      </c>
      <c r="AA63" s="5">
        <f t="shared" si="25"/>
        <v>533</v>
      </c>
      <c r="AB63" s="5">
        <f t="shared" si="25"/>
        <v>800</v>
      </c>
      <c r="AC63" s="5">
        <f t="shared" si="25"/>
        <v>800</v>
      </c>
      <c r="AD63" s="5">
        <f t="shared" si="25"/>
        <v>799.99999999999977</v>
      </c>
      <c r="AE63" s="5">
        <f t="shared" si="25"/>
        <v>5865.9999999999991</v>
      </c>
    </row>
    <row r="65" spans="1:12" x14ac:dyDescent="0.3">
      <c r="A65" t="s">
        <v>51</v>
      </c>
    </row>
    <row r="66" spans="1:12" ht="29.25" customHeight="1" x14ac:dyDescent="0.3">
      <c r="A66" s="19" t="s">
        <v>52</v>
      </c>
      <c r="B66" s="19"/>
      <c r="C66" s="19"/>
      <c r="D66" s="19"/>
      <c r="E66" s="19"/>
      <c r="F66" s="19"/>
      <c r="G66" s="19"/>
      <c r="H66" s="19"/>
      <c r="I66" s="19"/>
      <c r="J66" s="19"/>
      <c r="K66" s="19"/>
      <c r="L66" s="19"/>
    </row>
    <row r="67" spans="1:12" ht="29.25" customHeight="1" x14ac:dyDescent="0.3">
      <c r="A67" s="10"/>
      <c r="B67" s="10"/>
      <c r="C67" s="10"/>
      <c r="D67" s="10"/>
      <c r="E67" s="10"/>
      <c r="F67" s="10"/>
      <c r="G67" s="10"/>
      <c r="H67" s="10"/>
      <c r="I67" s="10"/>
      <c r="J67" s="10"/>
      <c r="K67" s="10"/>
      <c r="L67" s="10"/>
    </row>
    <row r="68" spans="1:12" ht="29.25" customHeight="1" x14ac:dyDescent="0.3">
      <c r="A68" s="10"/>
      <c r="B68" s="10"/>
      <c r="C68" s="10"/>
      <c r="D68" s="10"/>
      <c r="E68" s="10"/>
      <c r="F68" s="10"/>
      <c r="G68" s="10"/>
      <c r="H68" s="10"/>
      <c r="I68" s="10"/>
      <c r="J68" s="10"/>
      <c r="K68" s="10"/>
      <c r="L68" s="10"/>
    </row>
    <row r="69" spans="1:12" ht="29.25" customHeight="1" x14ac:dyDescent="0.3">
      <c r="A69" s="10"/>
      <c r="B69" s="10"/>
      <c r="C69" s="10"/>
      <c r="D69" s="10"/>
      <c r="E69" s="10"/>
      <c r="F69" s="10"/>
      <c r="G69" s="10"/>
      <c r="H69" s="10"/>
      <c r="I69" s="10"/>
      <c r="J69" s="10"/>
      <c r="K69" s="10"/>
      <c r="L69" s="10"/>
    </row>
    <row r="70" spans="1:12" ht="29.25" customHeight="1" x14ac:dyDescent="0.3">
      <c r="A70" s="10"/>
      <c r="B70" s="10"/>
      <c r="C70" s="10"/>
      <c r="D70" s="10"/>
      <c r="E70" s="10"/>
      <c r="F70" s="10"/>
      <c r="G70" s="10"/>
      <c r="H70" s="10"/>
      <c r="I70" s="10"/>
      <c r="J70" s="10"/>
      <c r="K70" s="10"/>
      <c r="L70" s="10"/>
    </row>
    <row r="71" spans="1:12" ht="29.25" customHeight="1" x14ac:dyDescent="0.3">
      <c r="A71" s="10"/>
      <c r="B71" s="10"/>
      <c r="C71" s="10"/>
      <c r="D71" s="10"/>
      <c r="E71" s="10"/>
      <c r="F71" s="10"/>
      <c r="G71" s="10"/>
      <c r="H71" s="10"/>
      <c r="I71" s="10"/>
      <c r="J71" s="10"/>
      <c r="K71" s="10"/>
      <c r="L71" s="10"/>
    </row>
    <row r="72" spans="1:12" ht="29.25" customHeight="1" x14ac:dyDescent="0.3">
      <c r="A72" s="10"/>
      <c r="B72" s="10"/>
      <c r="C72" s="10"/>
      <c r="D72" s="10"/>
      <c r="E72" s="10"/>
      <c r="F72" s="10"/>
      <c r="G72" s="10"/>
      <c r="H72" s="10"/>
      <c r="I72" s="10"/>
      <c r="J72" s="10"/>
      <c r="K72" s="10"/>
      <c r="L72" s="10"/>
    </row>
    <row r="73" spans="1:12" ht="29.25" customHeight="1" x14ac:dyDescent="0.3">
      <c r="A73" s="10"/>
      <c r="B73" s="10"/>
      <c r="C73" s="10"/>
      <c r="D73" s="10"/>
      <c r="E73" s="10"/>
      <c r="F73" s="10"/>
      <c r="G73" s="10"/>
      <c r="H73" s="10"/>
      <c r="I73" s="10"/>
      <c r="J73" s="10"/>
      <c r="K73" s="10"/>
      <c r="L73" s="10"/>
    </row>
    <row r="74" spans="1:12" ht="29.25" customHeight="1" x14ac:dyDescent="0.3">
      <c r="A74" s="10"/>
      <c r="B74" s="10"/>
      <c r="C74" s="10"/>
      <c r="D74" s="10"/>
      <c r="E74" s="10"/>
      <c r="F74" s="10"/>
      <c r="G74" s="10"/>
      <c r="H74" s="10"/>
      <c r="I74" s="10"/>
      <c r="J74" s="10"/>
      <c r="K74" s="10"/>
      <c r="L74" s="10"/>
    </row>
    <row r="75" spans="1:12" ht="29.25" customHeight="1" x14ac:dyDescent="0.3">
      <c r="A75" s="10"/>
      <c r="B75" s="10"/>
      <c r="C75" s="10"/>
      <c r="D75" s="10"/>
      <c r="E75" s="10"/>
      <c r="F75" s="10"/>
      <c r="G75" s="10"/>
      <c r="H75" s="10"/>
      <c r="I75" s="10"/>
      <c r="J75" s="10"/>
      <c r="K75" s="10"/>
      <c r="L75" s="10"/>
    </row>
    <row r="76" spans="1:12" ht="29.25" customHeight="1" x14ac:dyDescent="0.3">
      <c r="A76" s="10"/>
      <c r="B76" s="10"/>
      <c r="C76" s="10"/>
      <c r="D76" s="10"/>
      <c r="E76" s="10"/>
      <c r="F76" s="10"/>
      <c r="G76" s="10"/>
      <c r="H76" s="10"/>
      <c r="I76" s="10"/>
      <c r="J76" s="10"/>
      <c r="K76" s="10"/>
      <c r="L76" s="10"/>
    </row>
    <row r="77" spans="1:12" ht="29.25" customHeight="1" x14ac:dyDescent="0.3">
      <c r="A77" s="10"/>
      <c r="B77" s="10"/>
      <c r="C77" s="10"/>
      <c r="D77" s="10"/>
      <c r="E77" s="10"/>
      <c r="F77" s="10"/>
      <c r="G77" s="10"/>
      <c r="H77" s="10"/>
      <c r="I77" s="10"/>
      <c r="J77" s="10"/>
      <c r="K77" s="10"/>
      <c r="L77" s="10"/>
    </row>
    <row r="78" spans="1:12" ht="29.25" customHeight="1" x14ac:dyDescent="0.3">
      <c r="A78" s="10"/>
      <c r="B78" s="10"/>
      <c r="C78" s="10"/>
      <c r="D78" s="10"/>
      <c r="E78" s="10"/>
      <c r="F78" s="10"/>
      <c r="G78" s="10"/>
      <c r="H78" s="10"/>
      <c r="I78" s="10"/>
      <c r="J78" s="10"/>
      <c r="K78" s="10"/>
      <c r="L78" s="10"/>
    </row>
    <row r="80" spans="1:12" ht="22.5" customHeight="1" x14ac:dyDescent="0.5">
      <c r="A80" s="12" t="s">
        <v>0</v>
      </c>
    </row>
    <row r="82" spans="1:10" ht="30" customHeight="1" x14ac:dyDescent="0.3">
      <c r="A82" t="s">
        <v>0</v>
      </c>
      <c r="D82" s="22" t="s">
        <v>1</v>
      </c>
      <c r="E82" s="23"/>
      <c r="F82" s="23"/>
    </row>
    <row r="83" spans="1:10" x14ac:dyDescent="0.3">
      <c r="A83" s="4" t="s">
        <v>2</v>
      </c>
      <c r="B83" s="4" t="s">
        <v>3</v>
      </c>
      <c r="C83" s="4" t="s">
        <v>4</v>
      </c>
      <c r="D83" s="4" t="s">
        <v>5</v>
      </c>
      <c r="E83" s="4" t="s">
        <v>6</v>
      </c>
      <c r="F83" s="4" t="s">
        <v>7</v>
      </c>
      <c r="G83" s="4" t="s">
        <v>8</v>
      </c>
      <c r="H83" s="4" t="s">
        <v>9</v>
      </c>
      <c r="I83" s="4" t="s">
        <v>10</v>
      </c>
      <c r="J83" s="4"/>
    </row>
    <row r="84" spans="1:10" x14ac:dyDescent="0.3">
      <c r="A84" s="4" t="s">
        <v>17</v>
      </c>
      <c r="B84" s="5">
        <f>$B$27*M44</f>
        <v>0</v>
      </c>
      <c r="C84" s="5">
        <f>$B$28*N44</f>
        <v>0</v>
      </c>
      <c r="D84" s="5">
        <f>$B$29*O44</f>
        <v>0</v>
      </c>
      <c r="E84" s="5">
        <f>$B$30*P44</f>
        <v>3.7748344370860929</v>
      </c>
      <c r="F84" s="5">
        <f>$B$31*Q44</f>
        <v>0</v>
      </c>
      <c r="G84" s="5">
        <f>$B$32*R44</f>
        <v>0.8771929824561403</v>
      </c>
      <c r="H84" s="5">
        <f>$B$33*S44</f>
        <v>0</v>
      </c>
      <c r="I84" s="5">
        <f>$B$34*T44</f>
        <v>3.5064935064935061</v>
      </c>
      <c r="J84" s="5">
        <f>SUM(B84:I84)</f>
        <v>8.1585209260357399</v>
      </c>
    </row>
    <row r="85" spans="1:10" x14ac:dyDescent="0.3">
      <c r="A85" s="4" t="s">
        <v>18</v>
      </c>
      <c r="B85" s="5">
        <f>$B$27*M45</f>
        <v>0</v>
      </c>
      <c r="C85" s="5">
        <f>$B$28*N45</f>
        <v>0</v>
      </c>
      <c r="D85" s="5">
        <f>$B$29*O45</f>
        <v>8.112582781456954</v>
      </c>
      <c r="E85" s="5">
        <f>$B$30*P45</f>
        <v>4.9668874172185431</v>
      </c>
      <c r="F85" s="5">
        <f>$B$31*Q45</f>
        <v>0</v>
      </c>
      <c r="G85" s="5">
        <f>$B$32*R45</f>
        <v>0</v>
      </c>
      <c r="H85" s="5">
        <f>$B$33*S45</f>
        <v>0</v>
      </c>
      <c r="I85" s="5">
        <f>$B$34*T45</f>
        <v>6.2337662337662341</v>
      </c>
      <c r="J85" s="5">
        <f t="shared" ref="J85:J102" si="26">SUM(B85:I85)</f>
        <v>19.313236432441734</v>
      </c>
    </row>
    <row r="86" spans="1:10" x14ac:dyDescent="0.3">
      <c r="A86" s="4" t="s">
        <v>19</v>
      </c>
      <c r="B86" s="5">
        <f>$B$27*M46</f>
        <v>8.6086956521739122</v>
      </c>
      <c r="C86" s="5">
        <f>$B$28*N46</f>
        <v>0</v>
      </c>
      <c r="D86" s="5">
        <f>$B$29*O46</f>
        <v>8.112582781456954</v>
      </c>
      <c r="E86" s="5">
        <f>$B$30*P46</f>
        <v>9.3377483443708602</v>
      </c>
      <c r="F86" s="5">
        <f>$B$31*Q46</f>
        <v>0</v>
      </c>
      <c r="G86" s="5">
        <f>$B$32*R46</f>
        <v>12.085769980506821</v>
      </c>
      <c r="H86" s="5">
        <f>$B$33*S46</f>
        <v>0</v>
      </c>
      <c r="I86" s="5">
        <f>$B$34*T46</f>
        <v>8.4415584415584419</v>
      </c>
      <c r="J86" s="5">
        <f t="shared" si="26"/>
        <v>46.58635520006699</v>
      </c>
    </row>
    <row r="87" spans="1:10" x14ac:dyDescent="0.3">
      <c r="A87" s="4" t="s">
        <v>20</v>
      </c>
      <c r="B87" s="5">
        <f>$B$27*M47</f>
        <v>0</v>
      </c>
      <c r="C87" s="5">
        <f>$B$28*N47</f>
        <v>0</v>
      </c>
      <c r="D87" s="5">
        <f>$B$29*O47</f>
        <v>0</v>
      </c>
      <c r="E87" s="5">
        <f>$B$30*P47</f>
        <v>0</v>
      </c>
      <c r="F87" s="5">
        <f>$B$31*Q47</f>
        <v>0</v>
      </c>
      <c r="G87" s="5">
        <f>$B$32*R47</f>
        <v>0</v>
      </c>
      <c r="H87" s="5">
        <f>$B$33*S47</f>
        <v>0</v>
      </c>
      <c r="I87" s="5">
        <f>$B$34*T47</f>
        <v>1.0389610389610389</v>
      </c>
      <c r="J87" s="5">
        <f t="shared" si="26"/>
        <v>1.0389610389610389</v>
      </c>
    </row>
    <row r="88" spans="1:10" x14ac:dyDescent="0.3">
      <c r="A88" s="4" t="s">
        <v>29</v>
      </c>
      <c r="B88" s="5">
        <f>$B$27*M48</f>
        <v>12.608695652173912</v>
      </c>
      <c r="C88" s="5">
        <f>$B$28*N48</f>
        <v>0</v>
      </c>
      <c r="D88" s="5">
        <f>$B$29*O48</f>
        <v>0</v>
      </c>
      <c r="E88" s="5">
        <f>$B$30*P48</f>
        <v>2.4503311258278146</v>
      </c>
      <c r="F88" s="5">
        <f>$B$31*Q48</f>
        <v>0</v>
      </c>
      <c r="G88" s="5">
        <f>$B$32*R48</f>
        <v>0</v>
      </c>
      <c r="H88" s="5">
        <f>$B$33*S48</f>
        <v>0</v>
      </c>
      <c r="I88" s="5">
        <f>$B$34*T48</f>
        <v>1.8181818181818181</v>
      </c>
      <c r="J88" s="5">
        <f t="shared" si="26"/>
        <v>16.877208596183543</v>
      </c>
    </row>
    <row r="89" spans="1:10" x14ac:dyDescent="0.3">
      <c r="A89" s="4" t="s">
        <v>16</v>
      </c>
      <c r="B89" s="5">
        <f>$B$27*M49</f>
        <v>7.4782608695652177</v>
      </c>
      <c r="C89" s="5">
        <f>$B$28*N49</f>
        <v>0</v>
      </c>
      <c r="D89" s="5">
        <f>$B$29*O49</f>
        <v>19.370860927152318</v>
      </c>
      <c r="E89" s="5">
        <f>$B$30*P49</f>
        <v>3.1125827814569536</v>
      </c>
      <c r="F89" s="5">
        <f>$B$31*Q49</f>
        <v>0</v>
      </c>
      <c r="G89" s="5">
        <f>$B$32*R49</f>
        <v>7.9922027290448341</v>
      </c>
      <c r="H89" s="5">
        <f>$B$33*S49</f>
        <v>0</v>
      </c>
      <c r="I89" s="5">
        <f>$B$34*T49</f>
        <v>7.1428571428571423</v>
      </c>
      <c r="J89" s="5">
        <f t="shared" si="26"/>
        <v>45.096764450076464</v>
      </c>
    </row>
    <row r="90" spans="1:10" x14ac:dyDescent="0.3">
      <c r="A90" s="4" t="s">
        <v>21</v>
      </c>
      <c r="B90" s="5">
        <f>$B$27*M50</f>
        <v>0</v>
      </c>
      <c r="C90" s="5">
        <f>$B$28*N50</f>
        <v>0</v>
      </c>
      <c r="D90" s="5">
        <f>$B$29*O50</f>
        <v>0</v>
      </c>
      <c r="E90" s="5">
        <f>$B$30*P50</f>
        <v>0</v>
      </c>
      <c r="F90" s="5">
        <f>$B$31*Q50</f>
        <v>0</v>
      </c>
      <c r="G90" s="5">
        <f>$B$32*R50</f>
        <v>0</v>
      </c>
      <c r="H90" s="5">
        <f>$B$33*S50</f>
        <v>0</v>
      </c>
      <c r="I90" s="5">
        <f>$B$34*T50</f>
        <v>3.2467532467532463</v>
      </c>
      <c r="J90" s="5">
        <f t="shared" si="26"/>
        <v>3.2467532467532463</v>
      </c>
    </row>
    <row r="91" spans="1:10" x14ac:dyDescent="0.3">
      <c r="A91" s="4" t="s">
        <v>22</v>
      </c>
      <c r="B91" s="5">
        <f>$B$27*M51</f>
        <v>0</v>
      </c>
      <c r="C91" s="5">
        <f>$B$28*N51</f>
        <v>0</v>
      </c>
      <c r="D91" s="5">
        <f>$B$29*O51</f>
        <v>0</v>
      </c>
      <c r="E91" s="5">
        <f>$B$30*P51</f>
        <v>3.9735099337748347</v>
      </c>
      <c r="F91" s="5">
        <f>$B$31*Q51</f>
        <v>0</v>
      </c>
      <c r="G91" s="5">
        <f>$B$32*R51</f>
        <v>0</v>
      </c>
      <c r="H91" s="5">
        <f>$B$33*S51</f>
        <v>0</v>
      </c>
      <c r="I91" s="5">
        <f>$B$34*T51</f>
        <v>0.12987012987012986</v>
      </c>
      <c r="J91" s="5">
        <f t="shared" si="26"/>
        <v>4.1033800636449644</v>
      </c>
    </row>
    <row r="92" spans="1:10" x14ac:dyDescent="0.3">
      <c r="A92" s="4" t="s">
        <v>23</v>
      </c>
      <c r="B92" s="5">
        <f>$B$27*M52</f>
        <v>0</v>
      </c>
      <c r="C92" s="5">
        <f>$B$28*N52</f>
        <v>0</v>
      </c>
      <c r="D92" s="5">
        <f>$B$29*O52</f>
        <v>0</v>
      </c>
      <c r="E92" s="5">
        <f>$B$30*P52</f>
        <v>0</v>
      </c>
      <c r="F92" s="5">
        <v>19</v>
      </c>
      <c r="G92" s="5">
        <f>$B$32*R52</f>
        <v>0</v>
      </c>
      <c r="H92" s="5">
        <f>$B$33*S52</f>
        <v>0</v>
      </c>
      <c r="I92" s="5">
        <f>$B$34*T52</f>
        <v>4.0259740259740262</v>
      </c>
      <c r="J92" s="5">
        <f t="shared" si="26"/>
        <v>23.025974025974026</v>
      </c>
    </row>
    <row r="93" spans="1:10" x14ac:dyDescent="0.3">
      <c r="A93" s="4" t="s">
        <v>24</v>
      </c>
      <c r="B93" s="5">
        <f>$B$27*M53</f>
        <v>0</v>
      </c>
      <c r="C93" s="5">
        <f>$B$28*N53</f>
        <v>0</v>
      </c>
      <c r="D93" s="5">
        <f>$B$29*O53</f>
        <v>0</v>
      </c>
      <c r="E93" s="5">
        <f>$B$30*P53</f>
        <v>0</v>
      </c>
      <c r="F93" s="5">
        <f>$B$31*Q53</f>
        <v>13.953488372093021</v>
      </c>
      <c r="G93" s="5">
        <f>$B$32*R53</f>
        <v>0</v>
      </c>
      <c r="H93" s="5">
        <f>$B$33*S53</f>
        <v>0</v>
      </c>
      <c r="I93" s="5">
        <f>$B$34*T53</f>
        <v>0.12987012987012986</v>
      </c>
      <c r="J93" s="5">
        <f t="shared" si="26"/>
        <v>14.083358501963151</v>
      </c>
    </row>
    <row r="94" spans="1:10" x14ac:dyDescent="0.3">
      <c r="A94" s="4" t="s">
        <v>25</v>
      </c>
      <c r="B94" s="5">
        <f>$B$27*M54</f>
        <v>12.086956521739129</v>
      </c>
      <c r="C94" s="5">
        <f>$B$28*N54</f>
        <v>0</v>
      </c>
      <c r="D94" s="5">
        <f>$B$29*O54</f>
        <v>0</v>
      </c>
      <c r="E94" s="5">
        <f>$B$30*P54</f>
        <v>6.887417218543046</v>
      </c>
      <c r="F94" s="5">
        <f>$B$31*Q54</f>
        <v>0</v>
      </c>
      <c r="G94" s="5">
        <f>$B$32*R54</f>
        <v>0</v>
      </c>
      <c r="H94" s="5">
        <f>$B$33*S54</f>
        <v>0</v>
      </c>
      <c r="I94" s="5">
        <f>$B$34*T54</f>
        <v>0</v>
      </c>
      <c r="J94" s="5">
        <f t="shared" si="26"/>
        <v>18.974373740282175</v>
      </c>
    </row>
    <row r="95" spans="1:10" x14ac:dyDescent="0.3">
      <c r="A95" s="4" t="s">
        <v>26</v>
      </c>
      <c r="B95" s="5">
        <f>$B$27*M55</f>
        <v>0</v>
      </c>
      <c r="C95" s="5">
        <f>$B$28*N55</f>
        <v>1.7543859649122804</v>
      </c>
      <c r="D95" s="5">
        <f>$B$29*O55</f>
        <v>1.3245033112582782</v>
      </c>
      <c r="E95" s="5">
        <f>$B$30*P55</f>
        <v>9.2052980132450344</v>
      </c>
      <c r="F95" s="5">
        <f>$B$31*Q55</f>
        <v>0</v>
      </c>
      <c r="G95" s="5">
        <f>$B$32*R55</f>
        <v>0</v>
      </c>
      <c r="H95" s="5">
        <f>$B$33*S55</f>
        <v>24.137931034482758</v>
      </c>
      <c r="I95" s="5">
        <f>$B$34*T55</f>
        <v>7.0129870129870122</v>
      </c>
      <c r="J95" s="5">
        <f t="shared" si="26"/>
        <v>43.435105336885364</v>
      </c>
    </row>
    <row r="96" spans="1:10" x14ac:dyDescent="0.3">
      <c r="A96" s="4" t="s">
        <v>27</v>
      </c>
      <c r="B96" s="5">
        <f>$B$27*M56</f>
        <v>0</v>
      </c>
      <c r="C96" s="5">
        <f>$B$28*N56</f>
        <v>31.578947368421048</v>
      </c>
      <c r="D96" s="5">
        <f>$B$29*O56</f>
        <v>1.9867549668874174</v>
      </c>
      <c r="E96" s="5">
        <f>$B$30*P56</f>
        <v>3.1788079470198674</v>
      </c>
      <c r="F96" s="5">
        <f>$B$31*Q56</f>
        <v>0</v>
      </c>
      <c r="G96" s="5">
        <f>$B$32*R56</f>
        <v>0</v>
      </c>
      <c r="H96" s="5">
        <f>$B$33*S56</f>
        <v>18.773946360153257</v>
      </c>
      <c r="I96" s="5">
        <f>$B$34*T56</f>
        <v>0</v>
      </c>
      <c r="J96" s="5">
        <f t="shared" si="26"/>
        <v>55.518456642481596</v>
      </c>
    </row>
    <row r="97" spans="1:11" x14ac:dyDescent="0.3">
      <c r="A97" s="4" t="s">
        <v>28</v>
      </c>
      <c r="B97" s="5">
        <f>$B$27*M57</f>
        <v>1.2173913043478262</v>
      </c>
      <c r="C97" s="5">
        <f>$B$28*N57</f>
        <v>0</v>
      </c>
      <c r="D97" s="5">
        <f>$B$29*O57</f>
        <v>11.092715231788079</v>
      </c>
      <c r="E97" s="5">
        <f>$B$30*P57</f>
        <v>2.185430463576159</v>
      </c>
      <c r="F97" s="5">
        <f>$B$31*Q57</f>
        <v>0</v>
      </c>
      <c r="G97" s="5">
        <f>$B$32*R57</f>
        <v>8.0896686159844045</v>
      </c>
      <c r="H97" s="5">
        <f>$B$33*S57</f>
        <v>0</v>
      </c>
      <c r="I97" s="5">
        <f>$B$34*T57</f>
        <v>6.2337662337662341</v>
      </c>
      <c r="J97" s="5">
        <f t="shared" si="26"/>
        <v>28.818971849462699</v>
      </c>
    </row>
    <row r="98" spans="1:11" x14ac:dyDescent="0.3">
      <c r="A98" s="4" t="s">
        <v>55</v>
      </c>
      <c r="B98" s="5">
        <f>$B$27*M58</f>
        <v>6.9565217391304346</v>
      </c>
      <c r="C98" s="5">
        <f>$B$27*N58</f>
        <v>0</v>
      </c>
      <c r="D98" s="5">
        <f>$B$27*O58</f>
        <v>0</v>
      </c>
      <c r="E98" s="5">
        <f>$B$30*P58</f>
        <v>6.6225165562913912E-2</v>
      </c>
      <c r="F98" s="5">
        <f>$B$27*Q58</f>
        <v>0</v>
      </c>
      <c r="G98" s="5">
        <f>$B$32*R58</f>
        <v>13.352826510721247</v>
      </c>
      <c r="H98" s="5">
        <f>$B$27*S58</f>
        <v>0</v>
      </c>
      <c r="I98" s="5">
        <f>$B$27*T58</f>
        <v>0</v>
      </c>
      <c r="J98" s="5">
        <f t="shared" si="26"/>
        <v>20.375573415414596</v>
      </c>
    </row>
    <row r="99" spans="1:11" x14ac:dyDescent="0.3">
      <c r="A99" s="4" t="s">
        <v>72</v>
      </c>
      <c r="B99" s="5">
        <f>$B$27*M59</f>
        <v>8.6956521739130432E-2</v>
      </c>
      <c r="C99" s="5">
        <f>$B$27*N59</f>
        <v>0</v>
      </c>
      <c r="D99" s="5">
        <f>$B$27*O59</f>
        <v>0</v>
      </c>
      <c r="E99" s="5">
        <f>$B$30*P59</f>
        <v>0</v>
      </c>
      <c r="F99" s="5">
        <f>$B$27*Q59</f>
        <v>0</v>
      </c>
      <c r="G99" s="5">
        <f>$B$32*R59</f>
        <v>0</v>
      </c>
      <c r="H99" s="5">
        <f>$B$27*S59</f>
        <v>6.8965517241379306</v>
      </c>
      <c r="I99" s="5">
        <f>$B$27*T59</f>
        <v>0.90909090909090906</v>
      </c>
      <c r="J99" s="5">
        <f t="shared" si="26"/>
        <v>7.8925991549679706</v>
      </c>
    </row>
    <row r="100" spans="1:11" x14ac:dyDescent="0.3">
      <c r="A100" s="4" t="s">
        <v>73</v>
      </c>
      <c r="B100" s="5">
        <f>$B$27*M60</f>
        <v>0</v>
      </c>
      <c r="C100" s="5">
        <f>$B$27*N60</f>
        <v>0</v>
      </c>
      <c r="D100" s="5">
        <f>$B$27*O60</f>
        <v>0</v>
      </c>
      <c r="E100" s="5">
        <f>$B$30*P60</f>
        <v>6.6225165562913912E-2</v>
      </c>
      <c r="F100" s="5">
        <f>$B$27*Q60</f>
        <v>0</v>
      </c>
      <c r="G100" s="5">
        <f>$B$32*R60</f>
        <v>0</v>
      </c>
      <c r="H100" s="5">
        <f>$B$27*S60</f>
        <v>0.19157088122605362</v>
      </c>
      <c r="I100" s="5">
        <f>$B$27*T60</f>
        <v>0.12987012987012986</v>
      </c>
      <c r="J100" s="5">
        <f t="shared" si="26"/>
        <v>0.38766617665909736</v>
      </c>
    </row>
    <row r="101" spans="1:11" x14ac:dyDescent="0.3">
      <c r="A101" s="4" t="s">
        <v>79</v>
      </c>
      <c r="B101" s="5"/>
      <c r="C101" s="5"/>
      <c r="D101" s="5"/>
      <c r="E101" s="5"/>
      <c r="F101" s="5"/>
      <c r="G101" s="5">
        <f>$B$32*R61</f>
        <v>7.6023391812865491</v>
      </c>
      <c r="H101" s="5">
        <f>$B$27*S61</f>
        <v>0</v>
      </c>
      <c r="I101" s="5"/>
      <c r="J101" s="5">
        <f t="shared" si="26"/>
        <v>7.6023391812865491</v>
      </c>
    </row>
    <row r="102" spans="1:11" x14ac:dyDescent="0.3">
      <c r="A102" s="4" t="s">
        <v>74</v>
      </c>
      <c r="B102" s="5">
        <f>$B$27*M62</f>
        <v>0.9565217391304347</v>
      </c>
      <c r="C102" s="5">
        <f t="shared" ref="C102:D102" si="27">$B$27*N62</f>
        <v>0</v>
      </c>
      <c r="D102" s="5">
        <f t="shared" si="27"/>
        <v>0</v>
      </c>
      <c r="E102" s="5">
        <f>$B$30*P62</f>
        <v>0.79470198675496684</v>
      </c>
      <c r="F102" s="5">
        <f>$B$27*Q62</f>
        <v>0</v>
      </c>
      <c r="G102" s="5">
        <f t="shared" ref="G102" si="28">$B$32*R62</f>
        <v>0</v>
      </c>
      <c r="H102" s="5">
        <f t="shared" ref="H102:I102" si="29">$B$27*S62</f>
        <v>0</v>
      </c>
      <c r="I102" s="5">
        <f t="shared" si="29"/>
        <v>0</v>
      </c>
      <c r="J102" s="5">
        <f t="shared" si="26"/>
        <v>1.7512237258854015</v>
      </c>
    </row>
    <row r="103" spans="1:11" x14ac:dyDescent="0.3">
      <c r="A103" s="4" t="s">
        <v>32</v>
      </c>
      <c r="B103" s="5">
        <f>SUM(B84:B102)</f>
        <v>50.000000000000007</v>
      </c>
      <c r="C103" s="5">
        <f t="shared" ref="C103:H103" si="30">SUM(C84:C102)</f>
        <v>33.333333333333329</v>
      </c>
      <c r="D103" s="5">
        <f t="shared" si="30"/>
        <v>49.999999999999993</v>
      </c>
      <c r="E103" s="5">
        <f t="shared" si="30"/>
        <v>50</v>
      </c>
      <c r="F103" s="5">
        <f t="shared" si="30"/>
        <v>32.95348837209302</v>
      </c>
      <c r="G103" s="5">
        <f t="shared" si="30"/>
        <v>50</v>
      </c>
      <c r="H103" s="5">
        <f t="shared" si="30"/>
        <v>50</v>
      </c>
      <c r="I103" s="5">
        <f>SUM(I84:I102)</f>
        <v>49.999999999999986</v>
      </c>
      <c r="J103" s="5">
        <f>SUM(B103:I103)</f>
        <v>366.28682170542635</v>
      </c>
      <c r="K103" s="7"/>
    </row>
    <row r="104" spans="1:11" x14ac:dyDescent="0.3">
      <c r="A104" s="14"/>
      <c r="B104" s="15"/>
      <c r="C104" s="15"/>
      <c r="D104" s="15"/>
      <c r="E104" s="15"/>
      <c r="F104" s="15"/>
      <c r="G104" s="15"/>
      <c r="H104" s="15"/>
      <c r="I104" s="15"/>
      <c r="J104" s="15"/>
      <c r="K104" s="7"/>
    </row>
    <row r="105" spans="1:11" x14ac:dyDescent="0.3">
      <c r="A105" s="14"/>
      <c r="B105" s="15"/>
      <c r="C105" s="15"/>
      <c r="D105" s="15"/>
      <c r="E105" s="15"/>
      <c r="F105" s="15"/>
      <c r="G105" s="15"/>
      <c r="H105" s="15"/>
      <c r="I105" s="15"/>
      <c r="J105" s="15"/>
      <c r="K105" s="7"/>
    </row>
    <row r="106" spans="1:11" x14ac:dyDescent="0.3">
      <c r="A106" s="14"/>
      <c r="B106" s="15"/>
      <c r="C106" s="15"/>
      <c r="D106" s="15"/>
      <c r="E106" s="15"/>
      <c r="F106" s="15"/>
      <c r="G106" s="15"/>
      <c r="H106" s="15"/>
      <c r="I106" s="15"/>
      <c r="J106" s="15"/>
      <c r="K106" s="7"/>
    </row>
    <row r="107" spans="1:11" x14ac:dyDescent="0.3">
      <c r="A107" s="14"/>
      <c r="B107" s="15"/>
      <c r="C107" s="15"/>
      <c r="D107" s="15"/>
      <c r="E107" s="15"/>
      <c r="F107" s="15"/>
      <c r="G107" s="15"/>
      <c r="H107" s="15"/>
      <c r="I107" s="15"/>
      <c r="J107" s="15"/>
      <c r="K107" s="7"/>
    </row>
    <row r="108" spans="1:11" x14ac:dyDescent="0.3">
      <c r="A108" s="14"/>
      <c r="B108" s="15"/>
      <c r="C108" s="15"/>
      <c r="D108" s="15"/>
      <c r="E108" s="15"/>
      <c r="F108" s="15"/>
      <c r="G108" s="15"/>
      <c r="H108" s="15"/>
      <c r="I108" s="15"/>
      <c r="J108" s="15"/>
      <c r="K108" s="7"/>
    </row>
    <row r="109" spans="1:11" x14ac:dyDescent="0.3">
      <c r="A109" s="14"/>
      <c r="B109" s="15"/>
      <c r="C109" s="15"/>
      <c r="D109" s="15"/>
      <c r="E109" s="15"/>
      <c r="F109" s="15"/>
      <c r="G109" s="15"/>
      <c r="H109" s="15"/>
      <c r="I109" s="15"/>
      <c r="J109" s="15"/>
      <c r="K109" s="7"/>
    </row>
    <row r="110" spans="1:11" x14ac:dyDescent="0.3">
      <c r="A110" s="14"/>
      <c r="B110" s="15"/>
      <c r="C110" s="15"/>
      <c r="D110" s="15"/>
      <c r="E110" s="15"/>
      <c r="F110" s="15"/>
      <c r="G110" s="15"/>
      <c r="H110" s="15"/>
      <c r="I110" s="15"/>
      <c r="J110" s="15"/>
      <c r="K110" s="7"/>
    </row>
    <row r="113" spans="1:10" ht="30" customHeight="1" x14ac:dyDescent="0.3">
      <c r="A113" t="s">
        <v>0</v>
      </c>
      <c r="D113" s="22" t="s">
        <v>11</v>
      </c>
      <c r="E113" s="23"/>
      <c r="F113" s="23"/>
    </row>
    <row r="114" spans="1:10" x14ac:dyDescent="0.3">
      <c r="A114" s="4" t="s">
        <v>2</v>
      </c>
      <c r="B114" s="4" t="s">
        <v>3</v>
      </c>
      <c r="C114" s="4" t="s">
        <v>4</v>
      </c>
      <c r="D114" s="4" t="s">
        <v>5</v>
      </c>
      <c r="E114" s="4" t="s">
        <v>6</v>
      </c>
      <c r="F114" s="4" t="s">
        <v>7</v>
      </c>
      <c r="G114" s="4" t="s">
        <v>8</v>
      </c>
      <c r="H114" s="4" t="s">
        <v>9</v>
      </c>
      <c r="I114" s="4" t="s">
        <v>10</v>
      </c>
      <c r="J114" s="4"/>
    </row>
    <row r="115" spans="1:10" x14ac:dyDescent="0.3">
      <c r="A115" s="4" t="s">
        <v>17</v>
      </c>
      <c r="B115" s="5">
        <f>$C$27*M44</f>
        <v>0</v>
      </c>
      <c r="C115" s="5">
        <f>$C$28*N44</f>
        <v>0</v>
      </c>
      <c r="D115" s="5">
        <f>$C$29*O44</f>
        <v>0</v>
      </c>
      <c r="E115" s="5">
        <f>$C$30*P44</f>
        <v>11.324503311258278</v>
      </c>
      <c r="F115" s="5">
        <f>$C$31*Q44</f>
        <v>0</v>
      </c>
      <c r="G115" s="5">
        <f>$C$32*R44</f>
        <v>2.6315789473684208</v>
      </c>
      <c r="H115" s="5">
        <f>$C$33*S44</f>
        <v>0</v>
      </c>
      <c r="I115" s="5">
        <f>$C$34*T44</f>
        <v>10.519480519480519</v>
      </c>
      <c r="J115" s="5">
        <f>SUM(B115:I115)</f>
        <v>24.475562778107218</v>
      </c>
    </row>
    <row r="116" spans="1:10" x14ac:dyDescent="0.3">
      <c r="A116" s="4" t="s">
        <v>18</v>
      </c>
      <c r="B116" s="5">
        <f>$C$27*M45</f>
        <v>0</v>
      </c>
      <c r="C116" s="5">
        <f>$C$28*N45</f>
        <v>0</v>
      </c>
      <c r="D116" s="5">
        <f>$C$29*O45</f>
        <v>24.337748344370862</v>
      </c>
      <c r="E116" s="5">
        <f>$C$30*P45</f>
        <v>14.900662251655628</v>
      </c>
      <c r="F116" s="5">
        <f>$C$31*Q45</f>
        <v>0</v>
      </c>
      <c r="G116" s="5">
        <f>$C$32*R45</f>
        <v>0</v>
      </c>
      <c r="H116" s="5">
        <f>$C$33*S45</f>
        <v>0</v>
      </c>
      <c r="I116" s="5">
        <f>$C$34*T45</f>
        <v>18.7012987012987</v>
      </c>
      <c r="J116" s="5">
        <f t="shared" ref="J116:J128" si="31">SUM(B116:I116)</f>
        <v>57.939709297325194</v>
      </c>
    </row>
    <row r="117" spans="1:10" x14ac:dyDescent="0.3">
      <c r="A117" s="4" t="s">
        <v>19</v>
      </c>
      <c r="B117" s="5">
        <f>$C$27*M46</f>
        <v>25.826086956521738</v>
      </c>
      <c r="C117" s="5">
        <f>$C$28*N46</f>
        <v>0</v>
      </c>
      <c r="D117" s="5">
        <f>$C$29*O46</f>
        <v>24.337748344370862</v>
      </c>
      <c r="E117" s="5">
        <f>$C$30*P46</f>
        <v>28.013245033112582</v>
      </c>
      <c r="F117" s="5">
        <f>$C$31*Q46</f>
        <v>0</v>
      </c>
      <c r="G117" s="5">
        <f>$C$32*R46</f>
        <v>36.257309941520468</v>
      </c>
      <c r="H117" s="5">
        <f>$C$33*S46</f>
        <v>0</v>
      </c>
      <c r="I117" s="5">
        <f>$C$34*T46</f>
        <v>25.324675324675326</v>
      </c>
      <c r="J117" s="5">
        <f t="shared" si="31"/>
        <v>139.75906560020098</v>
      </c>
    </row>
    <row r="118" spans="1:10" x14ac:dyDescent="0.3">
      <c r="A118" s="4" t="s">
        <v>20</v>
      </c>
      <c r="B118" s="5">
        <f>$C$27*M47</f>
        <v>0</v>
      </c>
      <c r="C118" s="5">
        <f>$C$28*N47</f>
        <v>0</v>
      </c>
      <c r="D118" s="5">
        <f>$C$29*O47</f>
        <v>0</v>
      </c>
      <c r="E118" s="5">
        <f>$C$30*P47</f>
        <v>0</v>
      </c>
      <c r="F118" s="5">
        <f>$C$31*Q47</f>
        <v>0</v>
      </c>
      <c r="G118" s="5">
        <f>$C$32*R47</f>
        <v>0</v>
      </c>
      <c r="H118" s="5">
        <f>$C$33*S47</f>
        <v>0</v>
      </c>
      <c r="I118" s="5">
        <f>$C$34*T47</f>
        <v>3.116883116883117</v>
      </c>
      <c r="J118" s="5">
        <f t="shared" si="31"/>
        <v>3.116883116883117</v>
      </c>
    </row>
    <row r="119" spans="1:10" x14ac:dyDescent="0.3">
      <c r="A119" s="4" t="s">
        <v>29</v>
      </c>
      <c r="B119" s="5">
        <f>$C$27*M48</f>
        <v>37.826086956521735</v>
      </c>
      <c r="C119" s="5">
        <f>$C$28*N48</f>
        <v>0</v>
      </c>
      <c r="D119" s="5">
        <f>$C$29*O48</f>
        <v>0</v>
      </c>
      <c r="E119" s="5">
        <f>$C$30*P48</f>
        <v>7.3509933774834435</v>
      </c>
      <c r="F119" s="5">
        <f>$C$31*Q48</f>
        <v>0</v>
      </c>
      <c r="G119" s="5">
        <f>$C$32*R48</f>
        <v>0</v>
      </c>
      <c r="H119" s="5">
        <f>$C$33*S48</f>
        <v>0</v>
      </c>
      <c r="I119" s="5">
        <f>$C$34*T48</f>
        <v>5.4545454545454541</v>
      </c>
      <c r="J119" s="5">
        <f t="shared" si="31"/>
        <v>50.631625788550629</v>
      </c>
    </row>
    <row r="120" spans="1:10" x14ac:dyDescent="0.3">
      <c r="A120" s="4" t="s">
        <v>16</v>
      </c>
      <c r="B120" s="5">
        <f>$C$27*M49</f>
        <v>22.434782608695652</v>
      </c>
      <c r="C120" s="5">
        <f>$C$28*N49</f>
        <v>0</v>
      </c>
      <c r="D120" s="5">
        <f>$C$29*O49</f>
        <v>58.11258278145695</v>
      </c>
      <c r="E120" s="5">
        <f>$C$30*P49</f>
        <v>9.3377483443708602</v>
      </c>
      <c r="F120" s="5">
        <f>$C$31*Q49</f>
        <v>0</v>
      </c>
      <c r="G120" s="5">
        <f>$C$32*R49</f>
        <v>23.976608187134502</v>
      </c>
      <c r="H120" s="5">
        <f>$C$33*S49</f>
        <v>0</v>
      </c>
      <c r="I120" s="5">
        <f>$C$34*T49</f>
        <v>21.428571428571427</v>
      </c>
      <c r="J120" s="5">
        <f t="shared" si="31"/>
        <v>135.2902933502294</v>
      </c>
    </row>
    <row r="121" spans="1:10" x14ac:dyDescent="0.3">
      <c r="A121" s="4" t="s">
        <v>21</v>
      </c>
      <c r="B121" s="5">
        <f>$C$27*M50</f>
        <v>0</v>
      </c>
      <c r="C121" s="5">
        <f>$C$28*N50</f>
        <v>0</v>
      </c>
      <c r="D121" s="5">
        <f>$C$29*O50</f>
        <v>0</v>
      </c>
      <c r="E121" s="5">
        <f>$C$30*P50</f>
        <v>0</v>
      </c>
      <c r="F121" s="5">
        <f>$C$31*Q50</f>
        <v>0</v>
      </c>
      <c r="G121" s="5">
        <f>$C$32*R50</f>
        <v>0</v>
      </c>
      <c r="H121" s="5">
        <f>$C$33*S50</f>
        <v>0</v>
      </c>
      <c r="I121" s="5">
        <f>$C$34*T50</f>
        <v>9.7402597402597397</v>
      </c>
      <c r="J121" s="5">
        <f t="shared" si="31"/>
        <v>9.7402597402597397</v>
      </c>
    </row>
    <row r="122" spans="1:10" x14ac:dyDescent="0.3">
      <c r="A122" s="4" t="s">
        <v>22</v>
      </c>
      <c r="B122" s="5">
        <f>$C$27*M51</f>
        <v>0</v>
      </c>
      <c r="C122" s="5">
        <f>$C$28*N51</f>
        <v>0</v>
      </c>
      <c r="D122" s="5">
        <f>$C$29*O51</f>
        <v>0</v>
      </c>
      <c r="E122" s="5">
        <f>$C$30*P51</f>
        <v>11.920529801324504</v>
      </c>
      <c r="F122" s="5">
        <f>$C$31*Q51</f>
        <v>0</v>
      </c>
      <c r="G122" s="5">
        <f>$C$32*R51</f>
        <v>0</v>
      </c>
      <c r="H122" s="5">
        <f>$C$33*S51</f>
        <v>0</v>
      </c>
      <c r="I122" s="5">
        <f>$C$34*T51</f>
        <v>0.38961038961038963</v>
      </c>
      <c r="J122" s="5">
        <f t="shared" si="31"/>
        <v>12.310140190934893</v>
      </c>
    </row>
    <row r="123" spans="1:10" x14ac:dyDescent="0.3">
      <c r="A123" s="4" t="s">
        <v>23</v>
      </c>
      <c r="B123" s="5">
        <f>$C$27*M52</f>
        <v>0</v>
      </c>
      <c r="C123" s="5">
        <f>$C$28*N52</f>
        <v>0</v>
      </c>
      <c r="D123" s="5">
        <f>$C$29*O52</f>
        <v>0</v>
      </c>
      <c r="E123" s="5">
        <f>$C$30*P52</f>
        <v>0</v>
      </c>
      <c r="F123" s="5">
        <f>$C$31*Q52</f>
        <v>58.139534883720934</v>
      </c>
      <c r="G123" s="5">
        <f>$C$32*R52</f>
        <v>0</v>
      </c>
      <c r="H123" s="5">
        <f>$C$33*S52</f>
        <v>0</v>
      </c>
      <c r="I123" s="5">
        <f>$C$34*T52</f>
        <v>12.077922077922079</v>
      </c>
      <c r="J123" s="5">
        <f t="shared" si="31"/>
        <v>70.217456961643009</v>
      </c>
    </row>
    <row r="124" spans="1:10" x14ac:dyDescent="0.3">
      <c r="A124" s="4" t="s">
        <v>24</v>
      </c>
      <c r="B124" s="5">
        <f>$C$27*M53</f>
        <v>0</v>
      </c>
      <c r="C124" s="5">
        <f>$C$28*N53</f>
        <v>0</v>
      </c>
      <c r="D124" s="5">
        <f>$C$29*O53</f>
        <v>0</v>
      </c>
      <c r="E124" s="5">
        <f>$C$30*P53</f>
        <v>0</v>
      </c>
      <c r="F124" s="5">
        <f>$C$31*Q53</f>
        <v>41.860465116279073</v>
      </c>
      <c r="G124" s="5">
        <f>$C$32*R53</f>
        <v>0</v>
      </c>
      <c r="H124" s="5">
        <f>$C$33*S53</f>
        <v>0</v>
      </c>
      <c r="I124" s="5">
        <f>$C$34*T53</f>
        <v>0.38961038961038963</v>
      </c>
      <c r="J124" s="5">
        <f t="shared" si="31"/>
        <v>42.250075505889463</v>
      </c>
    </row>
    <row r="125" spans="1:10" x14ac:dyDescent="0.3">
      <c r="A125" s="4" t="s">
        <v>25</v>
      </c>
      <c r="B125" s="5">
        <f>$C$27*M54</f>
        <v>36.260869565217391</v>
      </c>
      <c r="C125" s="5">
        <f>$C$28*N54</f>
        <v>0</v>
      </c>
      <c r="D125" s="5">
        <f>$C$29*O54</f>
        <v>0</v>
      </c>
      <c r="E125" s="5">
        <f>$C$30*P54</f>
        <v>20.662251655629138</v>
      </c>
      <c r="F125" s="5">
        <f>$C$31*Q54</f>
        <v>0</v>
      </c>
      <c r="G125" s="5">
        <f>$C$32*R54</f>
        <v>0</v>
      </c>
      <c r="H125" s="5">
        <f>$C$33*S54</f>
        <v>0</v>
      </c>
      <c r="I125" s="5">
        <f>$C$34*T54</f>
        <v>0</v>
      </c>
      <c r="J125" s="5">
        <f t="shared" si="31"/>
        <v>56.923121220846525</v>
      </c>
    </row>
    <row r="126" spans="1:10" x14ac:dyDescent="0.3">
      <c r="A126" s="4" t="s">
        <v>26</v>
      </c>
      <c r="B126" s="5">
        <f>$C$27*M55</f>
        <v>0</v>
      </c>
      <c r="C126" s="5">
        <f>$C$28*N55</f>
        <v>5.2631578947368416</v>
      </c>
      <c r="D126" s="5">
        <f>$C$29*O55</f>
        <v>3.9735099337748343</v>
      </c>
      <c r="E126" s="5">
        <f>$C$30*P55</f>
        <v>27.6158940397351</v>
      </c>
      <c r="F126" s="5">
        <f>$C$31*Q55</f>
        <v>0</v>
      </c>
      <c r="G126" s="5">
        <f>$C$32*R55</f>
        <v>0</v>
      </c>
      <c r="H126" s="5">
        <f>$C$33*S55</f>
        <v>72.413793103448285</v>
      </c>
      <c r="I126" s="5">
        <f>$C$34*T55</f>
        <v>21.038961038961038</v>
      </c>
      <c r="J126" s="5">
        <f t="shared" si="31"/>
        <v>130.3053160106561</v>
      </c>
    </row>
    <row r="127" spans="1:10" x14ac:dyDescent="0.3">
      <c r="A127" s="4" t="s">
        <v>27</v>
      </c>
      <c r="B127" s="5">
        <f>$C$27*M56</f>
        <v>0</v>
      </c>
      <c r="C127" s="5">
        <f>$C$28*N56</f>
        <v>94.73684210526315</v>
      </c>
      <c r="D127" s="5">
        <f>$C$29*O56</f>
        <v>5.9602649006622519</v>
      </c>
      <c r="E127" s="5">
        <f>$C$30*P56</f>
        <v>9.5364238410596034</v>
      </c>
      <c r="F127" s="5">
        <f>$C$31*Q56</f>
        <v>0</v>
      </c>
      <c r="G127" s="5">
        <f>$C$32*R56</f>
        <v>0</v>
      </c>
      <c r="H127" s="5">
        <f>$C$33*S56</f>
        <v>56.321839080459768</v>
      </c>
      <c r="I127" s="5">
        <f>$C$34*T56</f>
        <v>0</v>
      </c>
      <c r="J127" s="5">
        <f t="shared" si="31"/>
        <v>166.55536992744476</v>
      </c>
    </row>
    <row r="128" spans="1:10" x14ac:dyDescent="0.3">
      <c r="A128" s="4" t="s">
        <v>28</v>
      </c>
      <c r="B128" s="5">
        <f>$C$27*M57</f>
        <v>3.652173913043478</v>
      </c>
      <c r="C128" s="5">
        <f>$C$28*N57</f>
        <v>0</v>
      </c>
      <c r="D128" s="5">
        <f>$C$29*O57</f>
        <v>33.278145695364238</v>
      </c>
      <c r="E128" s="5">
        <f>$C$30*P57</f>
        <v>6.556291390728477</v>
      </c>
      <c r="F128" s="5">
        <f>$C$31*Q57</f>
        <v>0</v>
      </c>
      <c r="G128" s="5">
        <f>$C$32*R57</f>
        <v>24.269005847953213</v>
      </c>
      <c r="H128" s="5">
        <f>$C$33*S57</f>
        <v>0</v>
      </c>
      <c r="I128" s="5">
        <f>$C$34*T57</f>
        <v>18.7012987012987</v>
      </c>
      <c r="J128" s="5">
        <f t="shared" si="31"/>
        <v>86.456915548388096</v>
      </c>
    </row>
    <row r="129" spans="1:11" x14ac:dyDescent="0.3">
      <c r="A129" s="4" t="s">
        <v>55</v>
      </c>
      <c r="B129" s="5">
        <f>$C$27*M58</f>
        <v>20.869565217391305</v>
      </c>
      <c r="C129" s="5">
        <f>$C$28*N58</f>
        <v>0</v>
      </c>
      <c r="D129" s="5">
        <f>$C$29*O58</f>
        <v>0</v>
      </c>
      <c r="E129" s="5">
        <f>$C$30*P58</f>
        <v>0.19867549668874171</v>
      </c>
      <c r="F129" s="5">
        <f>$C$31*Q58</f>
        <v>0</v>
      </c>
      <c r="G129" s="5">
        <f>$C$32*R58</f>
        <v>40.058479532163737</v>
      </c>
      <c r="H129" s="5">
        <f>$C$33*S58</f>
        <v>0</v>
      </c>
      <c r="I129" s="5">
        <f>$C$34*T58</f>
        <v>0</v>
      </c>
      <c r="J129" s="5">
        <f>SUM(B129:I129)</f>
        <v>61.126720246243785</v>
      </c>
    </row>
    <row r="130" spans="1:11" x14ac:dyDescent="0.3">
      <c r="A130" s="4" t="s">
        <v>72</v>
      </c>
      <c r="B130" s="5">
        <f>$C$27*M59</f>
        <v>0.2608695652173913</v>
      </c>
      <c r="C130" s="5">
        <f>$C$28*N59</f>
        <v>0</v>
      </c>
      <c r="D130" s="5">
        <f>$C$29*O59</f>
        <v>0</v>
      </c>
      <c r="E130" s="5">
        <f>$C$30*P59</f>
        <v>0</v>
      </c>
      <c r="F130" s="5">
        <f>$C$31*Q59</f>
        <v>0</v>
      </c>
      <c r="G130" s="5">
        <f>$C$32*R59</f>
        <v>0</v>
      </c>
      <c r="H130" s="5">
        <f>$C$33*S59</f>
        <v>20.689655172413794</v>
      </c>
      <c r="I130" s="5">
        <f>$C$34*T59</f>
        <v>2.7272727272727271</v>
      </c>
      <c r="J130" s="5">
        <f t="shared" ref="J130:J133" si="32">SUM(B130:I130)</f>
        <v>23.677797464903911</v>
      </c>
    </row>
    <row r="131" spans="1:11" x14ac:dyDescent="0.3">
      <c r="A131" s="4" t="s">
        <v>73</v>
      </c>
      <c r="B131" s="5">
        <f>$C$27*M60</f>
        <v>0</v>
      </c>
      <c r="C131" s="5">
        <f>$C$28*N60</f>
        <v>0</v>
      </c>
      <c r="D131" s="5">
        <f>$C$29*O60</f>
        <v>0</v>
      </c>
      <c r="E131" s="5">
        <f>$C$30*P60</f>
        <v>0.19867549668874171</v>
      </c>
      <c r="F131" s="5">
        <f>$C$31*Q60</f>
        <v>0</v>
      </c>
      <c r="G131" s="5">
        <f>$C$32*R60</f>
        <v>0</v>
      </c>
      <c r="H131" s="5">
        <f>$C$33*S60</f>
        <v>0.57471264367816088</v>
      </c>
      <c r="I131" s="5">
        <f>$C$34*T60</f>
        <v>0.38961038961038963</v>
      </c>
      <c r="J131" s="5">
        <f t="shared" si="32"/>
        <v>1.1629985299772923</v>
      </c>
    </row>
    <row r="132" spans="1:11" x14ac:dyDescent="0.3">
      <c r="A132" s="4" t="s">
        <v>79</v>
      </c>
      <c r="B132" s="5"/>
      <c r="C132" s="5"/>
      <c r="D132" s="5"/>
      <c r="E132" s="5"/>
      <c r="F132" s="5"/>
      <c r="G132" s="5">
        <f>$C$32*R61</f>
        <v>22.807017543859647</v>
      </c>
      <c r="H132" s="5"/>
      <c r="I132" s="5"/>
      <c r="J132" s="5">
        <f t="shared" si="32"/>
        <v>22.807017543859647</v>
      </c>
    </row>
    <row r="133" spans="1:11" x14ac:dyDescent="0.3">
      <c r="A133" s="4" t="s">
        <v>74</v>
      </c>
      <c r="B133" s="5">
        <f t="shared" ref="B133" si="33">$C$27*M62</f>
        <v>2.8695652173913042</v>
      </c>
      <c r="C133" s="5">
        <f t="shared" ref="C133" si="34">$C$28*N62</f>
        <v>0</v>
      </c>
      <c r="D133" s="5">
        <f t="shared" ref="D133" si="35">$C$29*O62</f>
        <v>0</v>
      </c>
      <c r="E133" s="5">
        <f>$C$30*P62</f>
        <v>2.3841059602649008</v>
      </c>
      <c r="F133" s="5">
        <f t="shared" ref="F133" si="36">$C$31*Q62</f>
        <v>0</v>
      </c>
      <c r="G133" s="5">
        <f t="shared" ref="G133" si="37">$C$32*R62</f>
        <v>0</v>
      </c>
      <c r="H133" s="5">
        <f t="shared" ref="H133" si="38">$C$33*S62</f>
        <v>0</v>
      </c>
      <c r="I133" s="5">
        <f t="shared" ref="I133" si="39">$C$34*T62</f>
        <v>0</v>
      </c>
      <c r="J133" s="5">
        <f t="shared" si="32"/>
        <v>5.2536711776562051</v>
      </c>
    </row>
    <row r="134" spans="1:11" x14ac:dyDescent="0.3">
      <c r="A134" s="4" t="s">
        <v>32</v>
      </c>
      <c r="B134" s="5">
        <f>SUM(B115:B133)</f>
        <v>150.00000000000003</v>
      </c>
      <c r="C134" s="5">
        <f t="shared" ref="C134:I134" si="40">SUM(C115:C133)</f>
        <v>99.999999999999986</v>
      </c>
      <c r="D134" s="5">
        <f t="shared" si="40"/>
        <v>150</v>
      </c>
      <c r="E134" s="5">
        <f t="shared" si="40"/>
        <v>150</v>
      </c>
      <c r="F134" s="5">
        <f t="shared" si="40"/>
        <v>100</v>
      </c>
      <c r="G134" s="5">
        <f t="shared" si="40"/>
        <v>149.99999999999997</v>
      </c>
      <c r="H134" s="5">
        <f t="shared" si="40"/>
        <v>150.00000000000003</v>
      </c>
      <c r="I134" s="5">
        <f t="shared" si="40"/>
        <v>150.00000000000003</v>
      </c>
      <c r="J134" s="5">
        <f>SUM(B134:I134)</f>
        <v>1100</v>
      </c>
      <c r="K134" s="7"/>
    </row>
    <row r="135" spans="1:11" x14ac:dyDescent="0.3">
      <c r="A135" s="14"/>
      <c r="B135" s="15"/>
      <c r="C135" s="15"/>
      <c r="D135" s="15"/>
      <c r="E135" s="15"/>
      <c r="F135" s="15"/>
      <c r="G135" s="15"/>
      <c r="H135" s="15"/>
      <c r="I135" s="15"/>
      <c r="J135" s="15"/>
      <c r="K135" s="7"/>
    </row>
    <row r="136" spans="1:11" x14ac:dyDescent="0.3">
      <c r="A136" s="14"/>
      <c r="B136" s="15"/>
      <c r="C136" s="15"/>
      <c r="D136" s="15"/>
      <c r="E136" s="15"/>
      <c r="F136" s="15"/>
      <c r="G136" s="15"/>
      <c r="H136" s="15"/>
      <c r="I136" s="15"/>
      <c r="J136" s="15"/>
      <c r="K136" s="7"/>
    </row>
    <row r="137" spans="1:11" x14ac:dyDescent="0.3">
      <c r="A137" s="14"/>
      <c r="B137" s="15"/>
      <c r="C137" s="15"/>
      <c r="D137" s="15"/>
      <c r="E137" s="15"/>
      <c r="F137" s="15"/>
      <c r="G137" s="15"/>
      <c r="H137" s="15"/>
      <c r="I137" s="15"/>
      <c r="J137" s="15"/>
      <c r="K137" s="7"/>
    </row>
    <row r="138" spans="1:11" x14ac:dyDescent="0.3">
      <c r="A138" s="14"/>
      <c r="B138" s="15"/>
      <c r="C138" s="15"/>
      <c r="D138" s="15"/>
      <c r="E138" s="15"/>
      <c r="F138" s="15"/>
      <c r="G138" s="15"/>
      <c r="H138" s="15"/>
      <c r="I138" s="15"/>
      <c r="J138" s="15"/>
      <c r="K138" s="7"/>
    </row>
    <row r="139" spans="1:11" x14ac:dyDescent="0.3">
      <c r="A139" s="14"/>
      <c r="B139" s="15"/>
      <c r="C139" s="15"/>
      <c r="D139" s="15"/>
      <c r="E139" s="15"/>
      <c r="F139" s="15"/>
      <c r="G139" s="15"/>
      <c r="H139" s="15"/>
      <c r="I139" s="15"/>
      <c r="J139" s="15"/>
      <c r="K139" s="7"/>
    </row>
    <row r="140" spans="1:11" x14ac:dyDescent="0.3">
      <c r="A140" s="14"/>
      <c r="B140" s="15"/>
      <c r="C140" s="15"/>
      <c r="D140" s="15"/>
      <c r="E140" s="15"/>
      <c r="F140" s="15"/>
      <c r="G140" s="15"/>
      <c r="H140" s="15"/>
      <c r="I140" s="15"/>
      <c r="J140" s="15"/>
      <c r="K140" s="7"/>
    </row>
    <row r="141" spans="1:11" x14ac:dyDescent="0.3">
      <c r="A141" s="14"/>
      <c r="B141" s="15"/>
      <c r="C141" s="15"/>
      <c r="D141" s="15"/>
      <c r="E141" s="15"/>
      <c r="F141" s="15"/>
      <c r="G141" s="15"/>
      <c r="H141" s="15"/>
      <c r="I141" s="15"/>
      <c r="J141" s="15"/>
      <c r="K141" s="7"/>
    </row>
    <row r="142" spans="1:11" x14ac:dyDescent="0.3">
      <c r="A142" s="14"/>
      <c r="B142" s="15"/>
      <c r="C142" s="15"/>
      <c r="D142" s="15"/>
      <c r="E142" s="15"/>
      <c r="F142" s="15"/>
      <c r="G142" s="15"/>
      <c r="H142" s="15"/>
      <c r="I142" s="15"/>
      <c r="J142" s="15"/>
      <c r="K142" s="7"/>
    </row>
    <row r="143" spans="1:11" x14ac:dyDescent="0.3">
      <c r="A143" s="14"/>
      <c r="B143" s="15"/>
      <c r="C143" s="15"/>
      <c r="D143" s="15"/>
      <c r="E143" s="15"/>
      <c r="F143" s="15"/>
      <c r="G143" s="15"/>
      <c r="H143" s="15"/>
      <c r="I143" s="15"/>
      <c r="J143" s="15"/>
      <c r="K143" s="7"/>
    </row>
    <row r="144" spans="1:11" x14ac:dyDescent="0.3">
      <c r="A144" s="14"/>
      <c r="B144" s="15"/>
      <c r="C144" s="15"/>
      <c r="D144" s="15"/>
      <c r="E144" s="15"/>
      <c r="F144" s="15"/>
      <c r="G144" s="15"/>
      <c r="H144" s="15"/>
      <c r="I144" s="15"/>
      <c r="J144" s="15"/>
      <c r="K144" s="7"/>
    </row>
    <row r="146" spans="1:10" ht="29.25" customHeight="1" x14ac:dyDescent="0.3">
      <c r="A146" t="s">
        <v>0</v>
      </c>
      <c r="D146" s="22" t="s">
        <v>12</v>
      </c>
      <c r="E146" s="23"/>
      <c r="F146" s="23"/>
    </row>
    <row r="147" spans="1:10" x14ac:dyDescent="0.3">
      <c r="A147" s="4" t="s">
        <v>2</v>
      </c>
      <c r="B147" s="4" t="s">
        <v>3</v>
      </c>
      <c r="C147" s="4" t="s">
        <v>4</v>
      </c>
      <c r="D147" s="4" t="s">
        <v>5</v>
      </c>
      <c r="E147" s="4" t="s">
        <v>6</v>
      </c>
      <c r="F147" s="4" t="s">
        <v>7</v>
      </c>
      <c r="G147" s="4" t="s">
        <v>8</v>
      </c>
      <c r="H147" s="4" t="s">
        <v>9</v>
      </c>
      <c r="I147" s="4" t="s">
        <v>10</v>
      </c>
      <c r="J147" s="4"/>
    </row>
    <row r="148" spans="1:10" x14ac:dyDescent="0.3">
      <c r="A148" s="4" t="s">
        <v>17</v>
      </c>
      <c r="B148" s="5">
        <f>$D$27*M44</f>
        <v>0</v>
      </c>
      <c r="C148" s="5">
        <f>$D$28*N44</f>
        <v>0</v>
      </c>
      <c r="D148" s="5">
        <f>$D$29*O44</f>
        <v>0</v>
      </c>
      <c r="E148" s="5">
        <f>$D$30*P44</f>
        <v>11.324503311258278</v>
      </c>
      <c r="F148" s="5">
        <f>$D$31*Q44</f>
        <v>0</v>
      </c>
      <c r="G148" s="5">
        <f>$D$32*R44</f>
        <v>2.6315789473684208</v>
      </c>
      <c r="H148" s="5">
        <f>$D$33*S44</f>
        <v>0</v>
      </c>
      <c r="I148" s="5">
        <f>$D$34*T44</f>
        <v>10.519480519480519</v>
      </c>
      <c r="J148" s="5">
        <f>SUM(B148:I148)</f>
        <v>24.475562778107218</v>
      </c>
    </row>
    <row r="149" spans="1:10" x14ac:dyDescent="0.3">
      <c r="A149" s="4" t="s">
        <v>18</v>
      </c>
      <c r="B149" s="5">
        <f>$D$27*M45</f>
        <v>0</v>
      </c>
      <c r="C149" s="5">
        <f>$D$28*N45</f>
        <v>0</v>
      </c>
      <c r="D149" s="5">
        <f>$D$29*O45</f>
        <v>24.337748344370862</v>
      </c>
      <c r="E149" s="5">
        <f>$D$30*P45</f>
        <v>14.900662251655628</v>
      </c>
      <c r="F149" s="5">
        <f>$D$31*Q45</f>
        <v>0</v>
      </c>
      <c r="G149" s="5">
        <f>$D$32*R45</f>
        <v>0</v>
      </c>
      <c r="H149" s="5">
        <f>$D$33*S45</f>
        <v>0</v>
      </c>
      <c r="I149" s="5">
        <f>$D$34*T45</f>
        <v>18.7012987012987</v>
      </c>
      <c r="J149" s="5">
        <f t="shared" ref="J149:J165" si="41">SUM(B149:I149)</f>
        <v>57.939709297325194</v>
      </c>
    </row>
    <row r="150" spans="1:10" x14ac:dyDescent="0.3">
      <c r="A150" s="4" t="s">
        <v>19</v>
      </c>
      <c r="B150" s="5">
        <f>$D$27*M46</f>
        <v>25.826086956521738</v>
      </c>
      <c r="C150" s="5">
        <f>$D$28*N46</f>
        <v>0</v>
      </c>
      <c r="D150" s="5">
        <f>$D$29*O46</f>
        <v>24.337748344370862</v>
      </c>
      <c r="E150" s="5">
        <f>$D$30*P46</f>
        <v>28.013245033112582</v>
      </c>
      <c r="F150" s="5">
        <f>$D$31*Q46</f>
        <v>0</v>
      </c>
      <c r="G150" s="5">
        <f>$D$32*R46</f>
        <v>36.257309941520468</v>
      </c>
      <c r="H150" s="5">
        <f>$D$33*S46</f>
        <v>0</v>
      </c>
      <c r="I150" s="5">
        <f>$D$34*T46</f>
        <v>25.324675324675326</v>
      </c>
      <c r="J150" s="5">
        <f t="shared" si="41"/>
        <v>139.75906560020098</v>
      </c>
    </row>
    <row r="151" spans="1:10" x14ac:dyDescent="0.3">
      <c r="A151" s="4" t="s">
        <v>20</v>
      </c>
      <c r="B151" s="5">
        <f>$D$27*M47</f>
        <v>0</v>
      </c>
      <c r="C151" s="5">
        <f>$D$28*N47</f>
        <v>0</v>
      </c>
      <c r="D151" s="5">
        <f>$D$29*O47</f>
        <v>0</v>
      </c>
      <c r="E151" s="5">
        <f>$D$30*P47</f>
        <v>0</v>
      </c>
      <c r="F151" s="5">
        <f>$D$31*Q47</f>
        <v>0</v>
      </c>
      <c r="G151" s="5">
        <f>$D$32*R47</f>
        <v>0</v>
      </c>
      <c r="H151" s="5">
        <f>$D$33*S47</f>
        <v>0</v>
      </c>
      <c r="I151" s="5">
        <f>$D$34*T47</f>
        <v>3.116883116883117</v>
      </c>
      <c r="J151" s="5">
        <f t="shared" si="41"/>
        <v>3.116883116883117</v>
      </c>
    </row>
    <row r="152" spans="1:10" x14ac:dyDescent="0.3">
      <c r="A152" s="4" t="s">
        <v>29</v>
      </c>
      <c r="B152" s="5">
        <f>$D$27*M48</f>
        <v>37.826086956521735</v>
      </c>
      <c r="C152" s="5">
        <f>$D$28*N48</f>
        <v>0</v>
      </c>
      <c r="D152" s="5">
        <f>$D$29*O48</f>
        <v>0</v>
      </c>
      <c r="E152" s="5">
        <f>$D$30*P48</f>
        <v>7.3509933774834435</v>
      </c>
      <c r="F152" s="5">
        <f>$D$31*Q48</f>
        <v>0</v>
      </c>
      <c r="G152" s="5">
        <f>$D$32*R48</f>
        <v>0</v>
      </c>
      <c r="H152" s="5">
        <f>$D$33*S48</f>
        <v>0</v>
      </c>
      <c r="I152" s="5">
        <f>$D$34*T48</f>
        <v>5.4545454545454541</v>
      </c>
      <c r="J152" s="5">
        <f t="shared" si="41"/>
        <v>50.631625788550629</v>
      </c>
    </row>
    <row r="153" spans="1:10" x14ac:dyDescent="0.3">
      <c r="A153" s="4" t="s">
        <v>16</v>
      </c>
      <c r="B153" s="5">
        <f>$D$27*M49</f>
        <v>22.434782608695652</v>
      </c>
      <c r="C153" s="5">
        <f>$D$28*N49</f>
        <v>0</v>
      </c>
      <c r="D153" s="5">
        <f>$D$29*O49</f>
        <v>58.11258278145695</v>
      </c>
      <c r="E153" s="5">
        <f>$D$30*P49</f>
        <v>9.3377483443708602</v>
      </c>
      <c r="F153" s="5">
        <f>$D$31*Q49</f>
        <v>0</v>
      </c>
      <c r="G153" s="5">
        <f>$D$32*R49</f>
        <v>23.976608187134502</v>
      </c>
      <c r="H153" s="5">
        <f>$D$33*S49</f>
        <v>0</v>
      </c>
      <c r="I153" s="5">
        <f>$D$34*T49</f>
        <v>21.428571428571427</v>
      </c>
      <c r="J153" s="5">
        <f t="shared" si="41"/>
        <v>135.2902933502294</v>
      </c>
    </row>
    <row r="154" spans="1:10" x14ac:dyDescent="0.3">
      <c r="A154" s="4" t="s">
        <v>21</v>
      </c>
      <c r="B154" s="5">
        <f>$D$27*M50</f>
        <v>0</v>
      </c>
      <c r="C154" s="5">
        <f>$D$28*N50</f>
        <v>0</v>
      </c>
      <c r="D154" s="5">
        <f>$D$29*O50</f>
        <v>0</v>
      </c>
      <c r="E154" s="5">
        <f>$D$30*P50</f>
        <v>0</v>
      </c>
      <c r="F154" s="5">
        <f>$D$31*Q50</f>
        <v>0</v>
      </c>
      <c r="G154" s="5">
        <f>$D$32*R50</f>
        <v>0</v>
      </c>
      <c r="H154" s="5">
        <f>$D$33*S50</f>
        <v>0</v>
      </c>
      <c r="I154" s="5">
        <f>$D$34*T50</f>
        <v>9.7402597402597397</v>
      </c>
      <c r="J154" s="5">
        <f t="shared" si="41"/>
        <v>9.7402597402597397</v>
      </c>
    </row>
    <row r="155" spans="1:10" x14ac:dyDescent="0.3">
      <c r="A155" s="4" t="s">
        <v>22</v>
      </c>
      <c r="B155" s="5">
        <f>$D$27*M51</f>
        <v>0</v>
      </c>
      <c r="C155" s="5">
        <f>$D$28*N51</f>
        <v>0</v>
      </c>
      <c r="D155" s="5">
        <f>$D$29*O51</f>
        <v>0</v>
      </c>
      <c r="E155" s="5">
        <f>$D$30*P51</f>
        <v>11.920529801324504</v>
      </c>
      <c r="F155" s="5">
        <f>$D$31*Q51</f>
        <v>0</v>
      </c>
      <c r="G155" s="5">
        <f>$D$32*R51</f>
        <v>0</v>
      </c>
      <c r="H155" s="5">
        <f>$D$33*S51</f>
        <v>0</v>
      </c>
      <c r="I155" s="5">
        <f>$D$34*T51</f>
        <v>0.38961038961038963</v>
      </c>
      <c r="J155" s="5">
        <f t="shared" si="41"/>
        <v>12.310140190934893</v>
      </c>
    </row>
    <row r="156" spans="1:10" x14ac:dyDescent="0.3">
      <c r="A156" s="4" t="s">
        <v>23</v>
      </c>
      <c r="B156" s="5">
        <f>$D$27*M52</f>
        <v>0</v>
      </c>
      <c r="C156" s="5">
        <f>$D$28*N52</f>
        <v>0</v>
      </c>
      <c r="D156" s="5">
        <f>$D$29*O52</f>
        <v>0</v>
      </c>
      <c r="E156" s="5">
        <f>$D$30*P52</f>
        <v>0</v>
      </c>
      <c r="F156" s="5">
        <f>$D$31*Q52</f>
        <v>58.139534883720934</v>
      </c>
      <c r="G156" s="5">
        <f>$D$32*R52</f>
        <v>0</v>
      </c>
      <c r="H156" s="5">
        <f>$D$33*S52</f>
        <v>0</v>
      </c>
      <c r="I156" s="5">
        <f>$D$34*T52</f>
        <v>12.077922077922079</v>
      </c>
      <c r="J156" s="5">
        <f t="shared" si="41"/>
        <v>70.217456961643009</v>
      </c>
    </row>
    <row r="157" spans="1:10" x14ac:dyDescent="0.3">
      <c r="A157" s="4" t="s">
        <v>24</v>
      </c>
      <c r="B157" s="5">
        <f>$D$27*M53</f>
        <v>0</v>
      </c>
      <c r="C157" s="5">
        <f>$D$28*N53</f>
        <v>0</v>
      </c>
      <c r="D157" s="5">
        <f>$D$29*O53</f>
        <v>0</v>
      </c>
      <c r="E157" s="5">
        <f>$D$30*P53</f>
        <v>0</v>
      </c>
      <c r="F157" s="5">
        <f>$D$31*Q53</f>
        <v>41.860465116279073</v>
      </c>
      <c r="G157" s="5">
        <f>$D$32*R53</f>
        <v>0</v>
      </c>
      <c r="H157" s="5">
        <f>$D$33*S53</f>
        <v>0</v>
      </c>
      <c r="I157" s="5">
        <f>$D$34*T53</f>
        <v>0.38961038961038963</v>
      </c>
      <c r="J157" s="5">
        <f t="shared" si="41"/>
        <v>42.250075505889463</v>
      </c>
    </row>
    <row r="158" spans="1:10" x14ac:dyDescent="0.3">
      <c r="A158" s="4" t="s">
        <v>25</v>
      </c>
      <c r="B158" s="5">
        <f>$D$27*M54</f>
        <v>36.260869565217391</v>
      </c>
      <c r="C158" s="5">
        <f>$D$28*N54</f>
        <v>0</v>
      </c>
      <c r="D158" s="5">
        <f>$D$29*O54</f>
        <v>0</v>
      </c>
      <c r="E158" s="5">
        <f>$D$30*P54</f>
        <v>20.662251655629138</v>
      </c>
      <c r="F158" s="5">
        <f>$D$31*Q54</f>
        <v>0</v>
      </c>
      <c r="G158" s="5">
        <f>$D$32*R54</f>
        <v>0</v>
      </c>
      <c r="H158" s="5">
        <f>$D$33*S54</f>
        <v>0</v>
      </c>
      <c r="I158" s="5">
        <f>$D$34*T54</f>
        <v>0</v>
      </c>
      <c r="J158" s="5">
        <f t="shared" si="41"/>
        <v>56.923121220846525</v>
      </c>
    </row>
    <row r="159" spans="1:10" x14ac:dyDescent="0.3">
      <c r="A159" s="4" t="s">
        <v>26</v>
      </c>
      <c r="B159" s="5">
        <f>$D$27*M55</f>
        <v>0</v>
      </c>
      <c r="C159" s="5">
        <f>$D$28*N55</f>
        <v>5.2631578947368416</v>
      </c>
      <c r="D159" s="5">
        <f>$D$29*O55</f>
        <v>3.9735099337748343</v>
      </c>
      <c r="E159" s="5">
        <f>$D$30*P55</f>
        <v>27.6158940397351</v>
      </c>
      <c r="F159" s="5">
        <f>$D$31*Q55</f>
        <v>0</v>
      </c>
      <c r="G159" s="5">
        <f>$D$32*R55</f>
        <v>0</v>
      </c>
      <c r="H159" s="5">
        <f>$D$33*S55</f>
        <v>72.413793103448285</v>
      </c>
      <c r="I159" s="5">
        <f>$D$34*T55</f>
        <v>21.038961038961038</v>
      </c>
      <c r="J159" s="5">
        <f t="shared" si="41"/>
        <v>130.3053160106561</v>
      </c>
    </row>
    <row r="160" spans="1:10" x14ac:dyDescent="0.3">
      <c r="A160" s="4" t="s">
        <v>27</v>
      </c>
      <c r="B160" s="5">
        <f>$D$27*M56</f>
        <v>0</v>
      </c>
      <c r="C160" s="5">
        <f>$D$28*N56</f>
        <v>94.73684210526315</v>
      </c>
      <c r="D160" s="5">
        <f>$D$29*O56</f>
        <v>5.9602649006622519</v>
      </c>
      <c r="E160" s="5">
        <f>$D$30*P56</f>
        <v>9.5364238410596034</v>
      </c>
      <c r="F160" s="5">
        <f>$D$31*Q56</f>
        <v>0</v>
      </c>
      <c r="G160" s="5">
        <f>$D$32*R56</f>
        <v>0</v>
      </c>
      <c r="H160" s="5">
        <f>$D$33*S56</f>
        <v>56.321839080459768</v>
      </c>
      <c r="I160" s="5">
        <f>$D$34*T56</f>
        <v>0</v>
      </c>
      <c r="J160" s="5">
        <f t="shared" si="41"/>
        <v>166.55536992744476</v>
      </c>
    </row>
    <row r="161" spans="1:10" x14ac:dyDescent="0.3">
      <c r="A161" s="4" t="s">
        <v>28</v>
      </c>
      <c r="B161" s="5">
        <f>$D$27*M57</f>
        <v>3.652173913043478</v>
      </c>
      <c r="C161" s="5">
        <f>$D$28*N57</f>
        <v>0</v>
      </c>
      <c r="D161" s="5">
        <f>$D$29*O57</f>
        <v>33.278145695364238</v>
      </c>
      <c r="E161" s="5">
        <f>$D$30*P57</f>
        <v>6.556291390728477</v>
      </c>
      <c r="F161" s="5">
        <f>$D$31*Q57</f>
        <v>0</v>
      </c>
      <c r="G161" s="5">
        <f>$D$32*R57</f>
        <v>24.269005847953213</v>
      </c>
      <c r="H161" s="5">
        <f>$D$33*S57</f>
        <v>0</v>
      </c>
      <c r="I161" s="5">
        <f>$D$34*T57</f>
        <v>18.7012987012987</v>
      </c>
      <c r="J161" s="5">
        <f t="shared" si="41"/>
        <v>86.456915548388096</v>
      </c>
    </row>
    <row r="162" spans="1:10" x14ac:dyDescent="0.3">
      <c r="A162" s="4" t="s">
        <v>55</v>
      </c>
      <c r="B162" s="5">
        <f>$D$27*M58</f>
        <v>20.869565217391305</v>
      </c>
      <c r="C162" s="5">
        <f>$D$27*N58</f>
        <v>0</v>
      </c>
      <c r="D162" s="5">
        <f>$D$27*O58</f>
        <v>0</v>
      </c>
      <c r="E162" s="5">
        <f>$D$30*P58</f>
        <v>0.19867549668874171</v>
      </c>
      <c r="F162" s="5">
        <f>$D$31*Q58</f>
        <v>0</v>
      </c>
      <c r="G162" s="5">
        <f>$D$32*R58</f>
        <v>40.058479532163737</v>
      </c>
      <c r="H162" s="5">
        <f>$D$33*S58</f>
        <v>0</v>
      </c>
      <c r="I162" s="5">
        <f>$D$34*T58</f>
        <v>0</v>
      </c>
      <c r="J162" s="5">
        <f t="shared" si="41"/>
        <v>61.126720246243785</v>
      </c>
    </row>
    <row r="163" spans="1:10" x14ac:dyDescent="0.3">
      <c r="A163" s="4" t="s">
        <v>72</v>
      </c>
      <c r="B163" s="5">
        <f>$D$27*M59</f>
        <v>0.2608695652173913</v>
      </c>
      <c r="C163" s="5">
        <f>$D$27*N59</f>
        <v>0</v>
      </c>
      <c r="D163" s="5">
        <f>$D$27*O59</f>
        <v>0</v>
      </c>
      <c r="E163" s="5">
        <f>$D$30*P59</f>
        <v>0</v>
      </c>
      <c r="F163" s="5">
        <f>$D$31*Q59</f>
        <v>0</v>
      </c>
      <c r="G163" s="5">
        <f>$D$32*R59</f>
        <v>0</v>
      </c>
      <c r="H163" s="5">
        <f>$D$33*S59</f>
        <v>20.689655172413794</v>
      </c>
      <c r="I163" s="5">
        <f>$D$34*T59</f>
        <v>2.7272727272727271</v>
      </c>
      <c r="J163" s="5">
        <f t="shared" si="41"/>
        <v>23.677797464903911</v>
      </c>
    </row>
    <row r="164" spans="1:10" x14ac:dyDescent="0.3">
      <c r="A164" s="4" t="s">
        <v>73</v>
      </c>
      <c r="B164" s="5">
        <f>$D$27*M60</f>
        <v>0</v>
      </c>
      <c r="C164" s="5">
        <f>$D$27*N60</f>
        <v>0</v>
      </c>
      <c r="D164" s="5">
        <f>$D$27*O60</f>
        <v>0</v>
      </c>
      <c r="E164" s="5">
        <f>$D$30*P60</f>
        <v>0.19867549668874171</v>
      </c>
      <c r="F164" s="5">
        <f>$D$31*Q60</f>
        <v>0</v>
      </c>
      <c r="G164" s="5">
        <f>$D$32*R60</f>
        <v>0</v>
      </c>
      <c r="H164" s="5">
        <f>$D$33*S60</f>
        <v>0.57471264367816088</v>
      </c>
      <c r="I164" s="5">
        <f>$D$34*T60</f>
        <v>0.38961038961038963</v>
      </c>
      <c r="J164" s="5">
        <f t="shared" si="41"/>
        <v>1.1629985299772923</v>
      </c>
    </row>
    <row r="165" spans="1:10" x14ac:dyDescent="0.3">
      <c r="A165" s="4" t="s">
        <v>79</v>
      </c>
      <c r="B165" s="5"/>
      <c r="C165" s="5"/>
      <c r="D165" s="5"/>
      <c r="E165" s="5"/>
      <c r="F165" s="5"/>
      <c r="G165" s="5">
        <f>$D$32*R61</f>
        <v>22.807017543859647</v>
      </c>
      <c r="H165" s="5"/>
      <c r="I165" s="5"/>
      <c r="J165" s="5">
        <f t="shared" si="41"/>
        <v>22.807017543859647</v>
      </c>
    </row>
    <row r="166" spans="1:10" x14ac:dyDescent="0.3">
      <c r="A166" s="4" t="s">
        <v>74</v>
      </c>
      <c r="B166" s="5">
        <f t="shared" ref="B166" si="42">$D$27*M62</f>
        <v>2.8695652173913042</v>
      </c>
      <c r="C166" s="5">
        <f t="shared" ref="C166" si="43">$D$27*N62</f>
        <v>0</v>
      </c>
      <c r="D166" s="5">
        <f t="shared" ref="D166" si="44">$D$27*O62</f>
        <v>0</v>
      </c>
      <c r="E166" s="5">
        <f t="shared" ref="E166" si="45">$D$30*P62</f>
        <v>2.3841059602649008</v>
      </c>
      <c r="F166" s="5">
        <f t="shared" ref="F166" si="46">$D$31*Q62</f>
        <v>0</v>
      </c>
      <c r="G166" s="5">
        <f t="shared" ref="G166" si="47">$D$32*R62</f>
        <v>0</v>
      </c>
      <c r="H166" s="5">
        <f t="shared" ref="H166" si="48">$D$33*S62</f>
        <v>0</v>
      </c>
      <c r="I166" s="5">
        <f>$D$34*T62</f>
        <v>0</v>
      </c>
      <c r="J166" s="5">
        <f>SUM(B166:I166)</f>
        <v>5.2536711776562051</v>
      </c>
    </row>
    <row r="167" spans="1:10" x14ac:dyDescent="0.3">
      <c r="A167" s="4" t="s">
        <v>32</v>
      </c>
      <c r="B167" s="5">
        <f>SUM(B148:B166)</f>
        <v>150.00000000000003</v>
      </c>
      <c r="C167" s="5">
        <f t="shared" ref="C167:H167" si="49">SUM(C148:C166)</f>
        <v>99.999999999999986</v>
      </c>
      <c r="D167" s="5">
        <f t="shared" si="49"/>
        <v>150</v>
      </c>
      <c r="E167" s="5">
        <f t="shared" si="49"/>
        <v>150</v>
      </c>
      <c r="F167" s="5">
        <f t="shared" si="49"/>
        <v>100</v>
      </c>
      <c r="G167" s="5">
        <f t="shared" si="49"/>
        <v>149.99999999999997</v>
      </c>
      <c r="H167" s="5">
        <f t="shared" si="49"/>
        <v>150.00000000000003</v>
      </c>
      <c r="I167" s="5">
        <f>SUM(I148:I166)</f>
        <v>150.00000000000003</v>
      </c>
      <c r="J167" s="5">
        <f>SUM(B167:I167)</f>
        <v>1100</v>
      </c>
    </row>
    <row r="179" spans="1:10" ht="30.75" customHeight="1" x14ac:dyDescent="0.3">
      <c r="A179" t="s">
        <v>0</v>
      </c>
      <c r="D179" s="22" t="s">
        <v>13</v>
      </c>
      <c r="E179" s="23"/>
      <c r="F179" s="23"/>
    </row>
    <row r="180" spans="1:10" x14ac:dyDescent="0.3">
      <c r="A180" s="4" t="s">
        <v>2</v>
      </c>
      <c r="B180" s="4" t="s">
        <v>3</v>
      </c>
      <c r="C180" s="4" t="s">
        <v>4</v>
      </c>
      <c r="D180" s="4" t="s">
        <v>5</v>
      </c>
      <c r="E180" s="4" t="s">
        <v>6</v>
      </c>
      <c r="F180" s="4" t="s">
        <v>7</v>
      </c>
      <c r="G180" s="4" t="s">
        <v>8</v>
      </c>
      <c r="H180" s="4" t="s">
        <v>9</v>
      </c>
      <c r="I180" s="4" t="s">
        <v>10</v>
      </c>
      <c r="J180" s="4"/>
    </row>
    <row r="181" spans="1:10" x14ac:dyDescent="0.3">
      <c r="A181" s="4" t="s">
        <v>17</v>
      </c>
      <c r="B181" s="8">
        <f>$E$27*M44</f>
        <v>0</v>
      </c>
      <c r="C181" s="8">
        <f>$E$28*N44</f>
        <v>0</v>
      </c>
      <c r="D181" s="8">
        <f>$E$29*O44</f>
        <v>0</v>
      </c>
      <c r="E181" s="8">
        <f>$E$30*P44</f>
        <v>11.324503311258278</v>
      </c>
      <c r="F181" s="8">
        <f>$E$31*Q44</f>
        <v>0</v>
      </c>
      <c r="G181" s="8">
        <f>$E$32*R44</f>
        <v>2.6315789473684208</v>
      </c>
      <c r="H181" s="8">
        <f>$E$33*S44</f>
        <v>0</v>
      </c>
      <c r="I181" s="8">
        <f>$E$34*T44</f>
        <v>10.519480519480519</v>
      </c>
      <c r="J181" s="5">
        <f>SUM(B181:I181)</f>
        <v>24.475562778107218</v>
      </c>
    </row>
    <row r="182" spans="1:10" x14ac:dyDescent="0.3">
      <c r="A182" s="4" t="s">
        <v>18</v>
      </c>
      <c r="B182" s="8">
        <f>$E$27*M45</f>
        <v>0</v>
      </c>
      <c r="C182" s="8">
        <f>$E$28*N45</f>
        <v>0</v>
      </c>
      <c r="D182" s="8">
        <f>$E$29*O45</f>
        <v>24.337748344370862</v>
      </c>
      <c r="E182" s="8">
        <f>$E$30*P45</f>
        <v>14.900662251655628</v>
      </c>
      <c r="F182" s="8">
        <f>$E$31*Q45</f>
        <v>0</v>
      </c>
      <c r="G182" s="8">
        <f>$E$32*R45</f>
        <v>0</v>
      </c>
      <c r="H182" s="8">
        <f>$E$33*S45</f>
        <v>0</v>
      </c>
      <c r="I182" s="8">
        <f>$E$34*T45</f>
        <v>18.7012987012987</v>
      </c>
      <c r="J182" s="5">
        <f t="shared" ref="J182:J199" si="50">SUM(B182:I182)</f>
        <v>57.939709297325194</v>
      </c>
    </row>
    <row r="183" spans="1:10" x14ac:dyDescent="0.3">
      <c r="A183" s="4" t="s">
        <v>19</v>
      </c>
      <c r="B183" s="8">
        <f>$E$27*M46</f>
        <v>25.826086956521738</v>
      </c>
      <c r="C183" s="8">
        <f>$E$28*N46</f>
        <v>0</v>
      </c>
      <c r="D183" s="8">
        <f>$E$29*O46</f>
        <v>24.337748344370862</v>
      </c>
      <c r="E183" s="8">
        <f>$E$30*P46</f>
        <v>28.013245033112582</v>
      </c>
      <c r="F183" s="8">
        <f>$E$31*Q46</f>
        <v>0</v>
      </c>
      <c r="G183" s="8">
        <f>$E$32*R46</f>
        <v>36.257309941520468</v>
      </c>
      <c r="H183" s="8">
        <f>$E$33*S46</f>
        <v>0</v>
      </c>
      <c r="I183" s="8">
        <f>$E$34*T46</f>
        <v>25.324675324675326</v>
      </c>
      <c r="J183" s="5">
        <f t="shared" si="50"/>
        <v>139.75906560020098</v>
      </c>
    </row>
    <row r="184" spans="1:10" x14ac:dyDescent="0.3">
      <c r="A184" s="4" t="s">
        <v>20</v>
      </c>
      <c r="B184" s="8">
        <f>$E$27*M47</f>
        <v>0</v>
      </c>
      <c r="C184" s="8">
        <f>$E$28*N47</f>
        <v>0</v>
      </c>
      <c r="D184" s="8">
        <f>$E$29*O47</f>
        <v>0</v>
      </c>
      <c r="E184" s="8">
        <f>$E$30*P47</f>
        <v>0</v>
      </c>
      <c r="F184" s="8">
        <f>$E$31*Q47</f>
        <v>0</v>
      </c>
      <c r="G184" s="8">
        <f>$E$32*R47</f>
        <v>0</v>
      </c>
      <c r="H184" s="8">
        <f>$E$33*S47</f>
        <v>0</v>
      </c>
      <c r="I184" s="8">
        <f>$E$34*T47</f>
        <v>3.116883116883117</v>
      </c>
      <c r="J184" s="5">
        <f t="shared" si="50"/>
        <v>3.116883116883117</v>
      </c>
    </row>
    <row r="185" spans="1:10" x14ac:dyDescent="0.3">
      <c r="A185" s="4" t="s">
        <v>29</v>
      </c>
      <c r="B185" s="8">
        <f>$E$27*M48</f>
        <v>37.826086956521735</v>
      </c>
      <c r="C185" s="8">
        <f>$E$28*N48</f>
        <v>0</v>
      </c>
      <c r="D185" s="8">
        <f>$E$29*O48</f>
        <v>0</v>
      </c>
      <c r="E185" s="8">
        <f>$E$30*P48</f>
        <v>7.3509933774834435</v>
      </c>
      <c r="F185" s="8">
        <f>$E$31*Q48</f>
        <v>0</v>
      </c>
      <c r="G185" s="8">
        <f>$E$32*R48</f>
        <v>0</v>
      </c>
      <c r="H185" s="8">
        <f>$E$33*S48</f>
        <v>0</v>
      </c>
      <c r="I185" s="8">
        <f>$E$34*T48</f>
        <v>5.4545454545454541</v>
      </c>
      <c r="J185" s="5">
        <f t="shared" si="50"/>
        <v>50.631625788550629</v>
      </c>
    </row>
    <row r="186" spans="1:10" x14ac:dyDescent="0.3">
      <c r="A186" s="4" t="s">
        <v>16</v>
      </c>
      <c r="B186" s="8">
        <f>$E$27*M49</f>
        <v>22.434782608695652</v>
      </c>
      <c r="C186" s="8">
        <f>$E$28*N49</f>
        <v>0</v>
      </c>
      <c r="D186" s="8">
        <f>$E$29*O49</f>
        <v>58.11258278145695</v>
      </c>
      <c r="E186" s="8">
        <f>$E$30*P49</f>
        <v>9.3377483443708602</v>
      </c>
      <c r="F186" s="8">
        <f>$E$31*Q49</f>
        <v>0</v>
      </c>
      <c r="G186" s="8">
        <f>$E$32*R49</f>
        <v>23.976608187134502</v>
      </c>
      <c r="H186" s="8">
        <f>$E$33*S49</f>
        <v>0</v>
      </c>
      <c r="I186" s="8">
        <f>$E$34*T49</f>
        <v>21.428571428571427</v>
      </c>
      <c r="J186" s="5">
        <f t="shared" si="50"/>
        <v>135.2902933502294</v>
      </c>
    </row>
    <row r="187" spans="1:10" x14ac:dyDescent="0.3">
      <c r="A187" s="4" t="s">
        <v>21</v>
      </c>
      <c r="B187" s="8">
        <f>$E$27*M50</f>
        <v>0</v>
      </c>
      <c r="C187" s="8">
        <f>$E$28*N50</f>
        <v>0</v>
      </c>
      <c r="D187" s="8">
        <f>$E$29*O50</f>
        <v>0</v>
      </c>
      <c r="E187" s="8">
        <f>$E$30*P50</f>
        <v>0</v>
      </c>
      <c r="F187" s="8">
        <f>$E$31*Q50</f>
        <v>0</v>
      </c>
      <c r="G187" s="8">
        <f>$E$32*R50</f>
        <v>0</v>
      </c>
      <c r="H187" s="8">
        <f>$E$33*S50</f>
        <v>0</v>
      </c>
      <c r="I187" s="8">
        <f>$E$34*T50</f>
        <v>9.7402597402597397</v>
      </c>
      <c r="J187" s="5">
        <f t="shared" si="50"/>
        <v>9.7402597402597397</v>
      </c>
    </row>
    <row r="188" spans="1:10" x14ac:dyDescent="0.3">
      <c r="A188" s="4" t="s">
        <v>22</v>
      </c>
      <c r="B188" s="8">
        <f>$E$27*M51</f>
        <v>0</v>
      </c>
      <c r="C188" s="8">
        <f>$E$28*N51</f>
        <v>0</v>
      </c>
      <c r="D188" s="8">
        <f>$E$29*O51</f>
        <v>0</v>
      </c>
      <c r="E188" s="8">
        <f>$E$30*P51</f>
        <v>11.920529801324504</v>
      </c>
      <c r="F188" s="8">
        <f>$E$31*Q51</f>
        <v>0</v>
      </c>
      <c r="G188" s="8">
        <f>$E$32*R51</f>
        <v>0</v>
      </c>
      <c r="H188" s="8">
        <f>$E$33*S51</f>
        <v>0</v>
      </c>
      <c r="I188" s="8">
        <f>$E$34*T51</f>
        <v>0.38961038961038963</v>
      </c>
      <c r="J188" s="5">
        <f t="shared" si="50"/>
        <v>12.310140190934893</v>
      </c>
    </row>
    <row r="189" spans="1:10" x14ac:dyDescent="0.3">
      <c r="A189" s="4" t="s">
        <v>23</v>
      </c>
      <c r="B189" s="8">
        <f>$E$27*M52</f>
        <v>0</v>
      </c>
      <c r="C189" s="8">
        <f>$E$28*N52</f>
        <v>0</v>
      </c>
      <c r="D189" s="8">
        <f>$E$29*O52</f>
        <v>0</v>
      </c>
      <c r="E189" s="8">
        <f>$E$30*P52</f>
        <v>0</v>
      </c>
      <c r="F189" s="8">
        <f>$E$31*Q52</f>
        <v>58.139534883720934</v>
      </c>
      <c r="G189" s="8">
        <f>$E$32*R52</f>
        <v>0</v>
      </c>
      <c r="H189" s="8">
        <f>$E$33*S52</f>
        <v>0</v>
      </c>
      <c r="I189" s="8">
        <f>$E$34*T52</f>
        <v>12.077922077922079</v>
      </c>
      <c r="J189" s="5">
        <f t="shared" si="50"/>
        <v>70.217456961643009</v>
      </c>
    </row>
    <row r="190" spans="1:10" x14ac:dyDescent="0.3">
      <c r="A190" s="4" t="s">
        <v>24</v>
      </c>
      <c r="B190" s="8">
        <f>$E$27*M53</f>
        <v>0</v>
      </c>
      <c r="C190" s="8">
        <f>$E$28*N53</f>
        <v>0</v>
      </c>
      <c r="D190" s="8">
        <f>$E$29*O53</f>
        <v>0</v>
      </c>
      <c r="E190" s="8">
        <f>$E$30*P53</f>
        <v>0</v>
      </c>
      <c r="F190" s="8">
        <f>$E$31*Q53</f>
        <v>41.860465116279073</v>
      </c>
      <c r="G190" s="8">
        <f>$E$32*R53</f>
        <v>0</v>
      </c>
      <c r="H190" s="8">
        <f>$E$33*S53</f>
        <v>0</v>
      </c>
      <c r="I190" s="8">
        <f>$E$34*T53</f>
        <v>0.38961038961038963</v>
      </c>
      <c r="J190" s="5">
        <f t="shared" si="50"/>
        <v>42.250075505889463</v>
      </c>
    </row>
    <row r="191" spans="1:10" x14ac:dyDescent="0.3">
      <c r="A191" s="4" t="s">
        <v>25</v>
      </c>
      <c r="B191" s="8">
        <f>$E$27*M54</f>
        <v>36.260869565217391</v>
      </c>
      <c r="C191" s="8">
        <f>$E$28*N54</f>
        <v>0</v>
      </c>
      <c r="D191" s="8">
        <f>$E$29*O54</f>
        <v>0</v>
      </c>
      <c r="E191" s="8">
        <f>$E$30*P54</f>
        <v>20.662251655629138</v>
      </c>
      <c r="F191" s="8">
        <f>$E$31*Q54</f>
        <v>0</v>
      </c>
      <c r="G191" s="8">
        <f>$E$32*R54</f>
        <v>0</v>
      </c>
      <c r="H191" s="8">
        <f>$E$33*S54</f>
        <v>0</v>
      </c>
      <c r="I191" s="8">
        <f>$E$34*T54</f>
        <v>0</v>
      </c>
      <c r="J191" s="5">
        <f t="shared" si="50"/>
        <v>56.923121220846525</v>
      </c>
    </row>
    <row r="192" spans="1:10" x14ac:dyDescent="0.3">
      <c r="A192" s="4" t="s">
        <v>26</v>
      </c>
      <c r="B192" s="8">
        <f>$E$27*M55</f>
        <v>0</v>
      </c>
      <c r="C192" s="8">
        <f>$E$28*N55</f>
        <v>5.2631578947368416</v>
      </c>
      <c r="D192" s="8">
        <f>$E$29*O55</f>
        <v>3.9735099337748343</v>
      </c>
      <c r="E192" s="8">
        <f>$E$30*P55</f>
        <v>27.6158940397351</v>
      </c>
      <c r="F192" s="8">
        <f>$E$31*Q55</f>
        <v>0</v>
      </c>
      <c r="G192" s="8">
        <f>$E$32*R55</f>
        <v>0</v>
      </c>
      <c r="H192" s="8">
        <f>$E$33*S55</f>
        <v>72.413793103448285</v>
      </c>
      <c r="I192" s="8">
        <f>$E$34*T55</f>
        <v>21.038961038961038</v>
      </c>
      <c r="J192" s="5">
        <f t="shared" si="50"/>
        <v>130.3053160106561</v>
      </c>
    </row>
    <row r="193" spans="1:10" x14ac:dyDescent="0.3">
      <c r="A193" s="4" t="s">
        <v>27</v>
      </c>
      <c r="B193" s="8">
        <f>$E$27*M56</f>
        <v>0</v>
      </c>
      <c r="C193" s="8">
        <f>$E$28*N56</f>
        <v>94.73684210526315</v>
      </c>
      <c r="D193" s="8">
        <f>$E$29*O56</f>
        <v>5.9602649006622519</v>
      </c>
      <c r="E193" s="8">
        <f>$E$30*P56</f>
        <v>9.5364238410596034</v>
      </c>
      <c r="F193" s="8">
        <f>$E$31*Q56</f>
        <v>0</v>
      </c>
      <c r="G193" s="8">
        <f>$E$32*R56</f>
        <v>0</v>
      </c>
      <c r="H193" s="8">
        <f>$E$33*S56</f>
        <v>56.321839080459768</v>
      </c>
      <c r="I193" s="8">
        <f>$E$34*T56</f>
        <v>0</v>
      </c>
      <c r="J193" s="5">
        <f t="shared" si="50"/>
        <v>166.55536992744476</v>
      </c>
    </row>
    <row r="194" spans="1:10" x14ac:dyDescent="0.3">
      <c r="A194" s="4" t="s">
        <v>28</v>
      </c>
      <c r="B194" s="8">
        <f>$E$27*M57</f>
        <v>3.652173913043478</v>
      </c>
      <c r="C194" s="8">
        <f>$E$28*N57</f>
        <v>0</v>
      </c>
      <c r="D194" s="8">
        <f>$E$29*O57</f>
        <v>33.278145695364238</v>
      </c>
      <c r="E194" s="8">
        <f>$E$30*P57</f>
        <v>6.556291390728477</v>
      </c>
      <c r="F194" s="8">
        <f>$E$31*Q57</f>
        <v>0</v>
      </c>
      <c r="G194" s="8">
        <f>$E$32*R57</f>
        <v>24.269005847953213</v>
      </c>
      <c r="H194" s="8">
        <f>$E$33*S57</f>
        <v>0</v>
      </c>
      <c r="I194" s="8">
        <f>$E$34*T57</f>
        <v>18.7012987012987</v>
      </c>
      <c r="J194" s="5">
        <f t="shared" si="50"/>
        <v>86.456915548388096</v>
      </c>
    </row>
    <row r="195" spans="1:10" x14ac:dyDescent="0.3">
      <c r="A195" s="4" t="s">
        <v>55</v>
      </c>
      <c r="B195" s="8">
        <f>$E$27*M58</f>
        <v>20.869565217391305</v>
      </c>
      <c r="C195" s="8">
        <f>$E$28*N58</f>
        <v>0</v>
      </c>
      <c r="D195" s="8">
        <f>$E$29*O58</f>
        <v>0</v>
      </c>
      <c r="E195" s="8">
        <f>$E$30*P58</f>
        <v>0.19867549668874171</v>
      </c>
      <c r="F195" s="8">
        <f>$E$31*Q58</f>
        <v>0</v>
      </c>
      <c r="G195" s="8">
        <f>$E$32*R58</f>
        <v>40.058479532163737</v>
      </c>
      <c r="H195" s="8">
        <f>$E$33*S58</f>
        <v>0</v>
      </c>
      <c r="I195" s="8">
        <f>$E$34*T58</f>
        <v>0</v>
      </c>
      <c r="J195" s="5">
        <f t="shared" si="50"/>
        <v>61.126720246243785</v>
      </c>
    </row>
    <row r="196" spans="1:10" x14ac:dyDescent="0.3">
      <c r="A196" s="4" t="s">
        <v>72</v>
      </c>
      <c r="B196" s="8">
        <f>$E$27*M59</f>
        <v>0.2608695652173913</v>
      </c>
      <c r="C196" s="8">
        <f>$E$28*N59</f>
        <v>0</v>
      </c>
      <c r="D196" s="8">
        <f>$E$29*O59</f>
        <v>0</v>
      </c>
      <c r="E196" s="8">
        <f>$E$30*P59</f>
        <v>0</v>
      </c>
      <c r="F196" s="8">
        <f>$E$31*Q59</f>
        <v>0</v>
      </c>
      <c r="G196" s="8">
        <f>$E$32*R59</f>
        <v>0</v>
      </c>
      <c r="H196" s="8">
        <f>$E$33*S59</f>
        <v>20.689655172413794</v>
      </c>
      <c r="I196" s="8">
        <f>$E$34*T59</f>
        <v>2.7272727272727271</v>
      </c>
      <c r="J196" s="5">
        <f t="shared" si="50"/>
        <v>23.677797464903911</v>
      </c>
    </row>
    <row r="197" spans="1:10" x14ac:dyDescent="0.3">
      <c r="A197" s="4" t="s">
        <v>73</v>
      </c>
      <c r="B197" s="8">
        <f>$E$27*M60</f>
        <v>0</v>
      </c>
      <c r="C197" s="8">
        <f>$E$28*N60</f>
        <v>0</v>
      </c>
      <c r="D197" s="8">
        <f>$E$29*O60</f>
        <v>0</v>
      </c>
      <c r="E197" s="8">
        <f>$E$30*P60</f>
        <v>0.19867549668874171</v>
      </c>
      <c r="F197" s="8">
        <f>$E$31*Q60</f>
        <v>0</v>
      </c>
      <c r="G197" s="8">
        <f>$E$32*R60</f>
        <v>0</v>
      </c>
      <c r="H197" s="8">
        <f>$E$33*S60</f>
        <v>0.57471264367816088</v>
      </c>
      <c r="I197" s="8">
        <f>$E$34*T60</f>
        <v>0.38961038961038963</v>
      </c>
      <c r="J197" s="5">
        <f t="shared" si="50"/>
        <v>1.1629985299772923</v>
      </c>
    </row>
    <row r="198" spans="1:10" x14ac:dyDescent="0.3">
      <c r="A198" s="4" t="s">
        <v>79</v>
      </c>
      <c r="B198" s="8"/>
      <c r="C198" s="8"/>
      <c r="D198" s="8"/>
      <c r="E198" s="8"/>
      <c r="F198" s="8"/>
      <c r="G198" s="8">
        <f>$E$32*R61</f>
        <v>22.807017543859647</v>
      </c>
      <c r="H198" s="8"/>
      <c r="I198" s="8"/>
      <c r="J198" s="5">
        <f t="shared" si="50"/>
        <v>22.807017543859647</v>
      </c>
    </row>
    <row r="199" spans="1:10" x14ac:dyDescent="0.3">
      <c r="A199" s="4" t="s">
        <v>74</v>
      </c>
      <c r="B199" s="8">
        <f t="shared" ref="B199" si="51">$E$27*M62</f>
        <v>2.8695652173913042</v>
      </c>
      <c r="C199" s="8">
        <f t="shared" ref="C199" si="52">$E$28*N62</f>
        <v>0</v>
      </c>
      <c r="D199" s="8">
        <f t="shared" ref="D199" si="53">$E$29*O62</f>
        <v>0</v>
      </c>
      <c r="E199" s="8">
        <f t="shared" ref="E199" si="54">$E$30*P62</f>
        <v>2.3841059602649008</v>
      </c>
      <c r="F199" s="8">
        <f t="shared" ref="F199" si="55">$E$31*Q62</f>
        <v>0</v>
      </c>
      <c r="G199" s="8">
        <f t="shared" ref="G199" si="56">$E$32*R62</f>
        <v>0</v>
      </c>
      <c r="H199" s="8">
        <f t="shared" ref="H199" si="57">$E$33*S62</f>
        <v>0</v>
      </c>
      <c r="I199" s="8">
        <f t="shared" ref="I199" si="58">$E$34*T62</f>
        <v>0</v>
      </c>
      <c r="J199" s="5">
        <f t="shared" si="50"/>
        <v>5.2536711776562051</v>
      </c>
    </row>
    <row r="200" spans="1:10" x14ac:dyDescent="0.3">
      <c r="A200" s="4" t="s">
        <v>32</v>
      </c>
      <c r="B200" s="8">
        <f>SUM(B181:B199)</f>
        <v>150.00000000000003</v>
      </c>
      <c r="C200" s="8">
        <f t="shared" ref="C200:I200" si="59">SUM(C181:C199)</f>
        <v>99.999999999999986</v>
      </c>
      <c r="D200" s="8">
        <f t="shared" si="59"/>
        <v>150</v>
      </c>
      <c r="E200" s="8">
        <f t="shared" si="59"/>
        <v>150</v>
      </c>
      <c r="F200" s="8">
        <f t="shared" si="59"/>
        <v>100</v>
      </c>
      <c r="G200" s="8">
        <f t="shared" si="59"/>
        <v>149.99999999999997</v>
      </c>
      <c r="H200" s="8">
        <f t="shared" si="59"/>
        <v>150.00000000000003</v>
      </c>
      <c r="I200" s="8">
        <f t="shared" si="59"/>
        <v>150.00000000000003</v>
      </c>
      <c r="J200" s="5">
        <f>SUM(B200:I200)</f>
        <v>1100</v>
      </c>
    </row>
    <row r="212" spans="1:10" ht="27.75" customHeight="1" x14ac:dyDescent="0.3">
      <c r="A212" t="s">
        <v>0</v>
      </c>
      <c r="D212" s="22" t="s">
        <v>14</v>
      </c>
      <c r="E212" s="23"/>
      <c r="F212" s="23"/>
    </row>
    <row r="213" spans="1:10" x14ac:dyDescent="0.3">
      <c r="A213" s="4" t="s">
        <v>2</v>
      </c>
      <c r="B213" s="4" t="s">
        <v>3</v>
      </c>
      <c r="C213" s="4" t="s">
        <v>4</v>
      </c>
      <c r="D213" s="4" t="s">
        <v>5</v>
      </c>
      <c r="E213" s="4" t="s">
        <v>6</v>
      </c>
      <c r="F213" s="4" t="s">
        <v>7</v>
      </c>
      <c r="G213" s="4" t="s">
        <v>8</v>
      </c>
      <c r="H213" s="4" t="s">
        <v>9</v>
      </c>
      <c r="I213" s="4" t="s">
        <v>10</v>
      </c>
      <c r="J213" s="4"/>
    </row>
    <row r="214" spans="1:10" x14ac:dyDescent="0.3">
      <c r="A214" s="4" t="s">
        <v>17</v>
      </c>
      <c r="B214" s="5">
        <f>$F$27*M44</f>
        <v>0</v>
      </c>
      <c r="C214" s="5">
        <f>$F$28*N44</f>
        <v>0</v>
      </c>
      <c r="D214" s="5">
        <f>$F$29*O44</f>
        <v>0</v>
      </c>
      <c r="E214" s="5">
        <f>$F$30*P44</f>
        <v>11.324503311258278</v>
      </c>
      <c r="F214" s="5">
        <f>$F$31*Q44</f>
        <v>0</v>
      </c>
      <c r="G214" s="5">
        <f>$F$32*R44</f>
        <v>2.6315789473684208</v>
      </c>
      <c r="H214" s="5">
        <f>$F$33*S44</f>
        <v>0</v>
      </c>
      <c r="I214" s="5">
        <f>$F$34*T44</f>
        <v>10.519480519480519</v>
      </c>
      <c r="J214" s="5">
        <f>SUM(B214:I214)</f>
        <v>24.475562778107218</v>
      </c>
    </row>
    <row r="215" spans="1:10" x14ac:dyDescent="0.3">
      <c r="A215" s="4" t="s">
        <v>18</v>
      </c>
      <c r="B215" s="5">
        <f>$F$27*M45</f>
        <v>0</v>
      </c>
      <c r="C215" s="5">
        <f>$F$28*N45</f>
        <v>0</v>
      </c>
      <c r="D215" s="5">
        <f>$F$29*O45</f>
        <v>24.337748344370862</v>
      </c>
      <c r="E215" s="5">
        <f>$F$30*P45</f>
        <v>14.900662251655628</v>
      </c>
      <c r="F215" s="5">
        <f>$F$31*Q45</f>
        <v>0</v>
      </c>
      <c r="G215" s="5">
        <f>$F$32*R45</f>
        <v>0</v>
      </c>
      <c r="H215" s="5">
        <f>$F$33*S45</f>
        <v>0</v>
      </c>
      <c r="I215" s="5">
        <f>$F$34*T45</f>
        <v>18.7012987012987</v>
      </c>
      <c r="J215" s="5">
        <f t="shared" ref="J215:J232" si="60">SUM(B215:I215)</f>
        <v>57.939709297325194</v>
      </c>
    </row>
    <row r="216" spans="1:10" x14ac:dyDescent="0.3">
      <c r="A216" s="4" t="s">
        <v>19</v>
      </c>
      <c r="B216" s="5">
        <f>$F$27*M46</f>
        <v>25.826086956521738</v>
      </c>
      <c r="C216" s="5">
        <f>$F$28*N46</f>
        <v>0</v>
      </c>
      <c r="D216" s="5">
        <f>$F$29*O46</f>
        <v>24.337748344370862</v>
      </c>
      <c r="E216" s="5">
        <f>$F$30*P46</f>
        <v>28.013245033112582</v>
      </c>
      <c r="F216" s="5">
        <f>$F$31*Q46</f>
        <v>0</v>
      </c>
      <c r="G216" s="5">
        <f>$F$32*R46</f>
        <v>36.257309941520468</v>
      </c>
      <c r="H216" s="5">
        <f>$F$33*S46</f>
        <v>0</v>
      </c>
      <c r="I216" s="5">
        <f>$F$34*T46</f>
        <v>25.324675324675326</v>
      </c>
      <c r="J216" s="5">
        <f t="shared" si="60"/>
        <v>139.75906560020098</v>
      </c>
    </row>
    <row r="217" spans="1:10" x14ac:dyDescent="0.3">
      <c r="A217" s="4" t="s">
        <v>20</v>
      </c>
      <c r="B217" s="5">
        <f>$F$27*M47</f>
        <v>0</v>
      </c>
      <c r="C217" s="5">
        <f>$F$28*N47</f>
        <v>0</v>
      </c>
      <c r="D217" s="5">
        <f>$F$29*O47</f>
        <v>0</v>
      </c>
      <c r="E217" s="5">
        <f>$F$30*P47</f>
        <v>0</v>
      </c>
      <c r="F217" s="5">
        <f>$F$31*Q47</f>
        <v>0</v>
      </c>
      <c r="G217" s="5">
        <f>$F$32*R47</f>
        <v>0</v>
      </c>
      <c r="H217" s="5">
        <f>$F$33*S47</f>
        <v>0</v>
      </c>
      <c r="I217" s="5">
        <f>$F$34*T47</f>
        <v>3.116883116883117</v>
      </c>
      <c r="J217" s="5">
        <f t="shared" si="60"/>
        <v>3.116883116883117</v>
      </c>
    </row>
    <row r="218" spans="1:10" x14ac:dyDescent="0.3">
      <c r="A218" s="4" t="s">
        <v>29</v>
      </c>
      <c r="B218" s="5">
        <f>$F$27*M48</f>
        <v>37.826086956521735</v>
      </c>
      <c r="C218" s="5">
        <f>$F$28*N48</f>
        <v>0</v>
      </c>
      <c r="D218" s="5">
        <f>$F$29*O48</f>
        <v>0</v>
      </c>
      <c r="E218" s="5">
        <f>$F$30*P48</f>
        <v>7.3509933774834435</v>
      </c>
      <c r="F218" s="5">
        <f>$F$31*Q48</f>
        <v>0</v>
      </c>
      <c r="G218" s="5">
        <f>$F$32*R48</f>
        <v>0</v>
      </c>
      <c r="H218" s="5">
        <f>$F$33*S48</f>
        <v>0</v>
      </c>
      <c r="I218" s="5">
        <f>$F$34*T48</f>
        <v>5.4545454545454541</v>
      </c>
      <c r="J218" s="5">
        <f t="shared" si="60"/>
        <v>50.631625788550629</v>
      </c>
    </row>
    <row r="219" spans="1:10" x14ac:dyDescent="0.3">
      <c r="A219" s="4" t="s">
        <v>16</v>
      </c>
      <c r="B219" s="5">
        <f>$F$27*M49</f>
        <v>22.434782608695652</v>
      </c>
      <c r="C219" s="5">
        <f>$F$28*N49</f>
        <v>0</v>
      </c>
      <c r="D219" s="5">
        <f>$F$29*O49</f>
        <v>58.11258278145695</v>
      </c>
      <c r="E219" s="5">
        <f>$F$30*P49</f>
        <v>9.3377483443708602</v>
      </c>
      <c r="F219" s="5">
        <f>$F$31*Q49</f>
        <v>0</v>
      </c>
      <c r="G219" s="5">
        <f>$F$32*R49</f>
        <v>23.976608187134502</v>
      </c>
      <c r="H219" s="5">
        <f>$F$33*S49</f>
        <v>0</v>
      </c>
      <c r="I219" s="5">
        <f>$F$34*T49</f>
        <v>21.428571428571427</v>
      </c>
      <c r="J219" s="5">
        <f t="shared" si="60"/>
        <v>135.2902933502294</v>
      </c>
    </row>
    <row r="220" spans="1:10" x14ac:dyDescent="0.3">
      <c r="A220" s="4" t="s">
        <v>21</v>
      </c>
      <c r="B220" s="5">
        <f>$F$27*M50</f>
        <v>0</v>
      </c>
      <c r="C220" s="5">
        <f>$F$28*N50</f>
        <v>0</v>
      </c>
      <c r="D220" s="5">
        <f>$F$29*O50</f>
        <v>0</v>
      </c>
      <c r="E220" s="5">
        <f>$F$30*P50</f>
        <v>0</v>
      </c>
      <c r="F220" s="5">
        <f>$F$31*Q50</f>
        <v>0</v>
      </c>
      <c r="G220" s="5">
        <f>$F$32*R50</f>
        <v>0</v>
      </c>
      <c r="H220" s="5">
        <f>$F$33*S50</f>
        <v>0</v>
      </c>
      <c r="I220" s="5">
        <f>$F$34*T50</f>
        <v>9.7402597402597397</v>
      </c>
      <c r="J220" s="5">
        <f t="shared" si="60"/>
        <v>9.7402597402597397</v>
      </c>
    </row>
    <row r="221" spans="1:10" x14ac:dyDescent="0.3">
      <c r="A221" s="4" t="s">
        <v>22</v>
      </c>
      <c r="B221" s="5">
        <f>$F$27*M51</f>
        <v>0</v>
      </c>
      <c r="C221" s="5">
        <f>$F$28*N51</f>
        <v>0</v>
      </c>
      <c r="D221" s="5">
        <f>$F$29*O51</f>
        <v>0</v>
      </c>
      <c r="E221" s="5">
        <f>$F$30*P51</f>
        <v>11.920529801324504</v>
      </c>
      <c r="F221" s="5">
        <f>$F$31*Q51</f>
        <v>0</v>
      </c>
      <c r="G221" s="5">
        <f>$F$32*R51</f>
        <v>0</v>
      </c>
      <c r="H221" s="5">
        <f>$F$33*S51</f>
        <v>0</v>
      </c>
      <c r="I221" s="5">
        <f>$F$34*T51</f>
        <v>0.38961038961038963</v>
      </c>
      <c r="J221" s="5">
        <f t="shared" si="60"/>
        <v>12.310140190934893</v>
      </c>
    </row>
    <row r="222" spans="1:10" x14ac:dyDescent="0.3">
      <c r="A222" s="4" t="s">
        <v>23</v>
      </c>
      <c r="B222" s="5">
        <f>$F$27*M52</f>
        <v>0</v>
      </c>
      <c r="C222" s="5">
        <f>$F$28*N52</f>
        <v>0</v>
      </c>
      <c r="D222" s="5">
        <f>$F$29*O52</f>
        <v>0</v>
      </c>
      <c r="E222" s="5">
        <f>$F$30*P52</f>
        <v>0</v>
      </c>
      <c r="F222" s="5">
        <f>$F$31*Q52</f>
        <v>58.139534883720934</v>
      </c>
      <c r="G222" s="5">
        <f>$F$32*R52</f>
        <v>0</v>
      </c>
      <c r="H222" s="5">
        <f>$F$33*S52</f>
        <v>0</v>
      </c>
      <c r="I222" s="5">
        <f>$F$34*T52</f>
        <v>12.077922077922079</v>
      </c>
      <c r="J222" s="5">
        <f t="shared" si="60"/>
        <v>70.217456961643009</v>
      </c>
    </row>
    <row r="223" spans="1:10" x14ac:dyDescent="0.3">
      <c r="A223" s="4" t="s">
        <v>24</v>
      </c>
      <c r="B223" s="5">
        <f>$F$27*M53</f>
        <v>0</v>
      </c>
      <c r="C223" s="5">
        <f>$F$28*N53</f>
        <v>0</v>
      </c>
      <c r="D223" s="5">
        <f>$F$29*O53</f>
        <v>0</v>
      </c>
      <c r="E223" s="5">
        <f>$F$30*P53</f>
        <v>0</v>
      </c>
      <c r="F223" s="5">
        <f>$F$31*Q53</f>
        <v>41.860465116279073</v>
      </c>
      <c r="G223" s="5">
        <f>$F$32*R53</f>
        <v>0</v>
      </c>
      <c r="H223" s="5">
        <f>$F$33*S53</f>
        <v>0</v>
      </c>
      <c r="I223" s="5">
        <f>$F$34*T53</f>
        <v>0.38961038961038963</v>
      </c>
      <c r="J223" s="5">
        <f t="shared" si="60"/>
        <v>42.250075505889463</v>
      </c>
    </row>
    <row r="224" spans="1:10" x14ac:dyDescent="0.3">
      <c r="A224" s="4" t="s">
        <v>25</v>
      </c>
      <c r="B224" s="5">
        <f>$F$27*M54</f>
        <v>36.260869565217391</v>
      </c>
      <c r="C224" s="5">
        <f>$F$28*N54</f>
        <v>0</v>
      </c>
      <c r="D224" s="5">
        <f>$F$29*O54</f>
        <v>0</v>
      </c>
      <c r="E224" s="5">
        <f>$F$30*P54</f>
        <v>20.662251655629138</v>
      </c>
      <c r="F224" s="5">
        <f>$F$31*Q54</f>
        <v>0</v>
      </c>
      <c r="G224" s="5">
        <f>$F$32*R54</f>
        <v>0</v>
      </c>
      <c r="H224" s="5">
        <f>$F$33*S54</f>
        <v>0</v>
      </c>
      <c r="I224" s="5">
        <f>$F$34*T54</f>
        <v>0</v>
      </c>
      <c r="J224" s="5">
        <f t="shared" si="60"/>
        <v>56.923121220846525</v>
      </c>
    </row>
    <row r="225" spans="1:10" x14ac:dyDescent="0.3">
      <c r="A225" s="4" t="s">
        <v>26</v>
      </c>
      <c r="B225" s="5">
        <f>$F$27*M55</f>
        <v>0</v>
      </c>
      <c r="C225" s="5">
        <f>$F$28*N55</f>
        <v>5.2631578947368416</v>
      </c>
      <c r="D225" s="5">
        <f>$F$29*O55</f>
        <v>3.9735099337748343</v>
      </c>
      <c r="E225" s="5">
        <f>$F$30*P55</f>
        <v>27.6158940397351</v>
      </c>
      <c r="F225" s="5">
        <f>$F$31*Q55</f>
        <v>0</v>
      </c>
      <c r="G225" s="5">
        <f>$F$32*R55</f>
        <v>0</v>
      </c>
      <c r="H225" s="5">
        <f>$F$33*S55</f>
        <v>72.413793103448285</v>
      </c>
      <c r="I225" s="5">
        <f>$F$34*T55</f>
        <v>21.038961038961038</v>
      </c>
      <c r="J225" s="5">
        <f t="shared" si="60"/>
        <v>130.3053160106561</v>
      </c>
    </row>
    <row r="226" spans="1:10" x14ac:dyDescent="0.3">
      <c r="A226" s="4" t="s">
        <v>27</v>
      </c>
      <c r="B226" s="5">
        <f>$F$27*M56</f>
        <v>0</v>
      </c>
      <c r="C226" s="5">
        <f>$F$28*N56</f>
        <v>94.73684210526315</v>
      </c>
      <c r="D226" s="5">
        <f>$F$29*O56</f>
        <v>5.9602649006622519</v>
      </c>
      <c r="E226" s="5">
        <f>$F$30*P56</f>
        <v>9.5364238410596034</v>
      </c>
      <c r="F226" s="5">
        <f>$F$31*Q56</f>
        <v>0</v>
      </c>
      <c r="G226" s="5">
        <f>$F$32*R56</f>
        <v>0</v>
      </c>
      <c r="H226" s="5">
        <f>$F$33*S56</f>
        <v>56.321839080459768</v>
      </c>
      <c r="I226" s="5">
        <f>$F$34*T56</f>
        <v>0</v>
      </c>
      <c r="J226" s="5">
        <f t="shared" si="60"/>
        <v>166.55536992744476</v>
      </c>
    </row>
    <row r="227" spans="1:10" x14ac:dyDescent="0.3">
      <c r="A227" s="4" t="s">
        <v>28</v>
      </c>
      <c r="B227" s="5">
        <f>$F$27*M57</f>
        <v>3.652173913043478</v>
      </c>
      <c r="C227" s="5">
        <f>$F$28*N57</f>
        <v>0</v>
      </c>
      <c r="D227" s="5">
        <f>$F$29*O57</f>
        <v>33.278145695364238</v>
      </c>
      <c r="E227" s="5">
        <f>$F$30*P57</f>
        <v>6.556291390728477</v>
      </c>
      <c r="F227" s="5">
        <f>$F$31*Q57</f>
        <v>0</v>
      </c>
      <c r="G227" s="5">
        <f>$F$32*R57</f>
        <v>24.269005847953213</v>
      </c>
      <c r="H227" s="5">
        <f>$F$33*S57</f>
        <v>0</v>
      </c>
      <c r="I227" s="5">
        <f>$F$34*T57</f>
        <v>18.7012987012987</v>
      </c>
      <c r="J227" s="5">
        <f t="shared" si="60"/>
        <v>86.456915548388096</v>
      </c>
    </row>
    <row r="228" spans="1:10" x14ac:dyDescent="0.3">
      <c r="A228" s="4" t="s">
        <v>55</v>
      </c>
      <c r="B228" s="5">
        <f>$F$27*M58</f>
        <v>20.869565217391305</v>
      </c>
      <c r="C228" s="5">
        <f>$F$28*N58</f>
        <v>0</v>
      </c>
      <c r="D228" s="5">
        <f>$F$29*O58</f>
        <v>0</v>
      </c>
      <c r="E228" s="5">
        <f>$F$30*P58</f>
        <v>0.19867549668874171</v>
      </c>
      <c r="F228" s="5">
        <f>$F$31*Q58</f>
        <v>0</v>
      </c>
      <c r="G228" s="5">
        <f>$F$32*R58</f>
        <v>40.058479532163737</v>
      </c>
      <c r="H228" s="5">
        <f>$F$33*S58</f>
        <v>0</v>
      </c>
      <c r="I228" s="5">
        <f>$F$34*T58</f>
        <v>0</v>
      </c>
      <c r="J228" s="5">
        <f t="shared" si="60"/>
        <v>61.126720246243785</v>
      </c>
    </row>
    <row r="229" spans="1:10" x14ac:dyDescent="0.3">
      <c r="A229" s="4" t="s">
        <v>72</v>
      </c>
      <c r="B229" s="5">
        <f>$F$27*M59</f>
        <v>0.2608695652173913</v>
      </c>
      <c r="C229" s="5">
        <f>$F$28*N59</f>
        <v>0</v>
      </c>
      <c r="D229" s="5">
        <f>$F$29*O59</f>
        <v>0</v>
      </c>
      <c r="E229" s="5">
        <f>$F$30*P59</f>
        <v>0</v>
      </c>
      <c r="F229" s="5">
        <f>$F$31*Q59</f>
        <v>0</v>
      </c>
      <c r="G229" s="5">
        <f>$F$32*R59</f>
        <v>0</v>
      </c>
      <c r="H229" s="5">
        <f>$F$33*S59</f>
        <v>20.689655172413794</v>
      </c>
      <c r="I229" s="5">
        <f>$F$34*T59</f>
        <v>2.7272727272727271</v>
      </c>
      <c r="J229" s="5">
        <f t="shared" si="60"/>
        <v>23.677797464903911</v>
      </c>
    </row>
    <row r="230" spans="1:10" x14ac:dyDescent="0.3">
      <c r="A230" s="4" t="s">
        <v>73</v>
      </c>
      <c r="B230" s="5">
        <f>$F$27*M60</f>
        <v>0</v>
      </c>
      <c r="C230" s="5">
        <f>$F$28*N60</f>
        <v>0</v>
      </c>
      <c r="D230" s="5">
        <f>$F$29*O60</f>
        <v>0</v>
      </c>
      <c r="E230" s="5">
        <f>$F$30*P60</f>
        <v>0.19867549668874171</v>
      </c>
      <c r="F230" s="5">
        <f>$F$31*Q60</f>
        <v>0</v>
      </c>
      <c r="G230" s="5">
        <f>$F$32*R60</f>
        <v>0</v>
      </c>
      <c r="H230" s="5">
        <f>$F$33*S60</f>
        <v>0.57471264367816088</v>
      </c>
      <c r="I230" s="5">
        <f>$F$34*T60</f>
        <v>0.38961038961038963</v>
      </c>
      <c r="J230" s="5">
        <f t="shared" si="60"/>
        <v>1.1629985299772923</v>
      </c>
    </row>
    <row r="231" spans="1:10" x14ac:dyDescent="0.3">
      <c r="A231" s="4" t="s">
        <v>79</v>
      </c>
      <c r="B231" s="5"/>
      <c r="C231" s="5"/>
      <c r="D231" s="5"/>
      <c r="E231" s="5"/>
      <c r="F231" s="5"/>
      <c r="G231" s="5">
        <f>$F$32*R61</f>
        <v>22.807017543859647</v>
      </c>
      <c r="H231" s="5"/>
      <c r="I231" s="5"/>
      <c r="J231" s="5">
        <f t="shared" si="60"/>
        <v>22.807017543859647</v>
      </c>
    </row>
    <row r="232" spans="1:10" x14ac:dyDescent="0.3">
      <c r="A232" s="4" t="s">
        <v>74</v>
      </c>
      <c r="B232" s="5">
        <f t="shared" ref="B232" si="61">$F$27*M62</f>
        <v>2.8695652173913042</v>
      </c>
      <c r="C232" s="5">
        <f t="shared" ref="C232" si="62">$F$28*N62</f>
        <v>0</v>
      </c>
      <c r="D232" s="5">
        <f t="shared" ref="D232" si="63">$F$29*O62</f>
        <v>0</v>
      </c>
      <c r="E232" s="5">
        <f t="shared" ref="E232" si="64">$F$30*P62</f>
        <v>2.3841059602649008</v>
      </c>
      <c r="F232" s="5">
        <f t="shared" ref="F232" si="65">$F$31*Q62</f>
        <v>0</v>
      </c>
      <c r="G232" s="5">
        <f t="shared" ref="G232" si="66">$F$32*R62</f>
        <v>0</v>
      </c>
      <c r="H232" s="5">
        <f t="shared" ref="H232" si="67">$F$33*S62</f>
        <v>0</v>
      </c>
      <c r="I232" s="5">
        <f>$F$34*T62</f>
        <v>0</v>
      </c>
      <c r="J232" s="5">
        <f t="shared" si="60"/>
        <v>5.2536711776562051</v>
      </c>
    </row>
    <row r="233" spans="1:10" x14ac:dyDescent="0.3">
      <c r="A233" s="4" t="s">
        <v>32</v>
      </c>
      <c r="B233" s="5">
        <f>SUM(B214:B232)</f>
        <v>150.00000000000003</v>
      </c>
      <c r="C233" s="5">
        <f t="shared" ref="C233:I233" si="68">SUM(C214:C232)</f>
        <v>99.999999999999986</v>
      </c>
      <c r="D233" s="5">
        <f t="shared" si="68"/>
        <v>150</v>
      </c>
      <c r="E233" s="5">
        <f t="shared" si="68"/>
        <v>150</v>
      </c>
      <c r="F233" s="5">
        <f t="shared" si="68"/>
        <v>100</v>
      </c>
      <c r="G233" s="5">
        <f t="shared" si="68"/>
        <v>149.99999999999997</v>
      </c>
      <c r="H233" s="5">
        <f t="shared" si="68"/>
        <v>150.00000000000003</v>
      </c>
      <c r="I233" s="5">
        <f t="shared" si="68"/>
        <v>150.00000000000003</v>
      </c>
      <c r="J233" s="5">
        <f>SUM(B233:I233)</f>
        <v>1100</v>
      </c>
    </row>
    <row r="245" spans="1:10" ht="30" customHeight="1" x14ac:dyDescent="0.3">
      <c r="A245" t="s">
        <v>0</v>
      </c>
      <c r="D245" s="22" t="s">
        <v>15</v>
      </c>
      <c r="E245" s="23"/>
      <c r="F245" s="23"/>
    </row>
    <row r="246" spans="1:10" x14ac:dyDescent="0.3">
      <c r="A246" s="4" t="s">
        <v>2</v>
      </c>
      <c r="B246" s="4" t="s">
        <v>3</v>
      </c>
      <c r="C246" s="4" t="s">
        <v>4</v>
      </c>
      <c r="D246" s="4" t="s">
        <v>5</v>
      </c>
      <c r="E246" s="4" t="s">
        <v>6</v>
      </c>
      <c r="F246" s="4" t="s">
        <v>7</v>
      </c>
      <c r="G246" s="4" t="s">
        <v>8</v>
      </c>
      <c r="H246" s="4" t="s">
        <v>9</v>
      </c>
      <c r="I246" s="4" t="s">
        <v>10</v>
      </c>
      <c r="J246" s="4"/>
    </row>
    <row r="247" spans="1:10" x14ac:dyDescent="0.3">
      <c r="A247" s="4" t="s">
        <v>17</v>
      </c>
      <c r="B247" s="5">
        <f>$G$27*M44</f>
        <v>0</v>
      </c>
      <c r="C247" s="5">
        <f>$G$28*N44</f>
        <v>0</v>
      </c>
      <c r="D247" s="5">
        <f>$G$29*O44</f>
        <v>0</v>
      </c>
      <c r="E247" s="5">
        <f>$G$30*P44</f>
        <v>11.324503311258278</v>
      </c>
      <c r="F247" s="5">
        <f>$G$31*Q44</f>
        <v>0</v>
      </c>
      <c r="G247" s="5">
        <f>$G$32*R44</f>
        <v>2.6315789473684208</v>
      </c>
      <c r="H247" s="5">
        <f>$G$33*S44</f>
        <v>0</v>
      </c>
      <c r="I247" s="5">
        <f>$G$34*T44</f>
        <v>10.519480519480519</v>
      </c>
      <c r="J247" s="5">
        <f>SUM(B247:I247)</f>
        <v>24.475562778107218</v>
      </c>
    </row>
    <row r="248" spans="1:10" x14ac:dyDescent="0.3">
      <c r="A248" s="4" t="s">
        <v>18</v>
      </c>
      <c r="B248" s="5">
        <f>$G$27*M45</f>
        <v>0</v>
      </c>
      <c r="C248" s="5">
        <f>$G$28*N45</f>
        <v>0</v>
      </c>
      <c r="D248" s="5">
        <f>$G$29*O45</f>
        <v>24.337748344370862</v>
      </c>
      <c r="E248" s="5">
        <f>$G$30*P45</f>
        <v>14.900662251655628</v>
      </c>
      <c r="F248" s="5">
        <f>$G$31*Q45</f>
        <v>0</v>
      </c>
      <c r="G248" s="5">
        <f>$G$32*R45</f>
        <v>0</v>
      </c>
      <c r="H248" s="5">
        <f>$G$33*S45</f>
        <v>0</v>
      </c>
      <c r="I248" s="5">
        <f>$G$34*T45</f>
        <v>18.7012987012987</v>
      </c>
      <c r="J248" s="5">
        <f t="shared" ref="J248:J265" si="69">SUM(B248:I248)</f>
        <v>57.939709297325194</v>
      </c>
    </row>
    <row r="249" spans="1:10" x14ac:dyDescent="0.3">
      <c r="A249" s="4" t="s">
        <v>19</v>
      </c>
      <c r="B249" s="5">
        <f>$G$27*M46</f>
        <v>25.826086956521738</v>
      </c>
      <c r="C249" s="5">
        <f>$G$28*N46</f>
        <v>0</v>
      </c>
      <c r="D249" s="5">
        <f>$G$29*O46</f>
        <v>24.337748344370862</v>
      </c>
      <c r="E249" s="5">
        <f>$G$30*P46</f>
        <v>28.013245033112582</v>
      </c>
      <c r="F249" s="5">
        <f>$G$31*Q46</f>
        <v>0</v>
      </c>
      <c r="G249" s="5">
        <f>$G$32*R46</f>
        <v>36.257309941520468</v>
      </c>
      <c r="H249" s="5">
        <f>$G$33*S46</f>
        <v>0</v>
      </c>
      <c r="I249" s="5">
        <f>$G$34*T46</f>
        <v>25.324675324675326</v>
      </c>
      <c r="J249" s="5">
        <f t="shared" si="69"/>
        <v>139.75906560020098</v>
      </c>
    </row>
    <row r="250" spans="1:10" x14ac:dyDescent="0.3">
      <c r="A250" s="4" t="s">
        <v>20</v>
      </c>
      <c r="B250" s="5">
        <f>$G$27*M47</f>
        <v>0</v>
      </c>
      <c r="C250" s="5">
        <f>$G$28*N47</f>
        <v>0</v>
      </c>
      <c r="D250" s="5">
        <f>$G$29*O47</f>
        <v>0</v>
      </c>
      <c r="E250" s="5">
        <f>$G$30*P47</f>
        <v>0</v>
      </c>
      <c r="F250" s="5">
        <f>$G$31*Q47</f>
        <v>0</v>
      </c>
      <c r="G250" s="5">
        <f>$G$32*R47</f>
        <v>0</v>
      </c>
      <c r="H250" s="5">
        <f>$G$33*S47</f>
        <v>0</v>
      </c>
      <c r="I250" s="5">
        <f>$G$34*T47</f>
        <v>3.116883116883117</v>
      </c>
      <c r="J250" s="5">
        <f t="shared" si="69"/>
        <v>3.116883116883117</v>
      </c>
    </row>
    <row r="251" spans="1:10" x14ac:dyDescent="0.3">
      <c r="A251" s="4" t="s">
        <v>29</v>
      </c>
      <c r="B251" s="5">
        <f>$G$27*M48</f>
        <v>37.826086956521735</v>
      </c>
      <c r="C251" s="5">
        <f>$G$28*N48</f>
        <v>0</v>
      </c>
      <c r="D251" s="5">
        <f>$G$29*O48</f>
        <v>0</v>
      </c>
      <c r="E251" s="5">
        <f>$G$30*P48</f>
        <v>7.3509933774834435</v>
      </c>
      <c r="F251" s="5">
        <f>$G$31*Q48</f>
        <v>0</v>
      </c>
      <c r="G251" s="5">
        <f>$G$32*R48</f>
        <v>0</v>
      </c>
      <c r="H251" s="5">
        <f>$G$33*S48</f>
        <v>0</v>
      </c>
      <c r="I251" s="5">
        <f>$G$34*T48</f>
        <v>5.4545454545454541</v>
      </c>
      <c r="J251" s="5">
        <f t="shared" si="69"/>
        <v>50.631625788550629</v>
      </c>
    </row>
    <row r="252" spans="1:10" x14ac:dyDescent="0.3">
      <c r="A252" s="4" t="s">
        <v>16</v>
      </c>
      <c r="B252" s="5">
        <f>$G$27*M49</f>
        <v>22.434782608695652</v>
      </c>
      <c r="C252" s="5">
        <f>$G$28*N49</f>
        <v>0</v>
      </c>
      <c r="D252" s="5">
        <f>$G$29*O49</f>
        <v>58.11258278145695</v>
      </c>
      <c r="E252" s="5">
        <f>$G$30*P49</f>
        <v>9.3377483443708602</v>
      </c>
      <c r="F252" s="5">
        <f>$G$31*Q49</f>
        <v>0</v>
      </c>
      <c r="G252" s="5">
        <f>$G$32*R49</f>
        <v>23.976608187134502</v>
      </c>
      <c r="H252" s="5">
        <f>$G$33*S49</f>
        <v>0</v>
      </c>
      <c r="I252" s="5">
        <f>$G$34*T49</f>
        <v>21.428571428571427</v>
      </c>
      <c r="J252" s="5">
        <f t="shared" si="69"/>
        <v>135.2902933502294</v>
      </c>
    </row>
    <row r="253" spans="1:10" x14ac:dyDescent="0.3">
      <c r="A253" s="4" t="s">
        <v>21</v>
      </c>
      <c r="B253" s="5">
        <f>$G$27*M50</f>
        <v>0</v>
      </c>
      <c r="C253" s="5">
        <f>$G$28*N50</f>
        <v>0</v>
      </c>
      <c r="D253" s="5">
        <f>$G$29*O50</f>
        <v>0</v>
      </c>
      <c r="E253" s="5">
        <f>$G$30*P50</f>
        <v>0</v>
      </c>
      <c r="F253" s="5">
        <f>$G$31*Q50</f>
        <v>0</v>
      </c>
      <c r="G253" s="5">
        <f>$G$32*R50</f>
        <v>0</v>
      </c>
      <c r="H253" s="5">
        <f>$G$33*S50</f>
        <v>0</v>
      </c>
      <c r="I253" s="5">
        <f>$G$34*T50</f>
        <v>9.7402597402597397</v>
      </c>
      <c r="J253" s="5">
        <f t="shared" si="69"/>
        <v>9.7402597402597397</v>
      </c>
    </row>
    <row r="254" spans="1:10" x14ac:dyDescent="0.3">
      <c r="A254" s="4" t="s">
        <v>22</v>
      </c>
      <c r="B254" s="5">
        <f>$G$27*M51</f>
        <v>0</v>
      </c>
      <c r="C254" s="5">
        <f>$G$28*N51</f>
        <v>0</v>
      </c>
      <c r="D254" s="5">
        <f>$G$29*O51</f>
        <v>0</v>
      </c>
      <c r="E254" s="5">
        <f>$G$30*P51</f>
        <v>11.920529801324504</v>
      </c>
      <c r="F254" s="5">
        <f>$G$31*Q51</f>
        <v>0</v>
      </c>
      <c r="G254" s="5">
        <f>$G$32*R51</f>
        <v>0</v>
      </c>
      <c r="H254" s="5">
        <f>$G$33*S51</f>
        <v>0</v>
      </c>
      <c r="I254" s="5">
        <f>$G$34*T51</f>
        <v>0.38961038961038963</v>
      </c>
      <c r="J254" s="5">
        <f t="shared" si="69"/>
        <v>12.310140190934893</v>
      </c>
    </row>
    <row r="255" spans="1:10" x14ac:dyDescent="0.3">
      <c r="A255" s="4" t="s">
        <v>23</v>
      </c>
      <c r="B255" s="5">
        <f>$G$27*M52</f>
        <v>0</v>
      </c>
      <c r="C255" s="5">
        <f>$G$28*N52</f>
        <v>0</v>
      </c>
      <c r="D255" s="5">
        <f>$G$29*O52</f>
        <v>0</v>
      </c>
      <c r="E255" s="5">
        <f>$G$30*P52</f>
        <v>0</v>
      </c>
      <c r="F255" s="5">
        <f>$G$31*Q52</f>
        <v>58.139534883720934</v>
      </c>
      <c r="G255" s="5">
        <f>$G$32*R52</f>
        <v>0</v>
      </c>
      <c r="H255" s="5">
        <f>$G$33*S52</f>
        <v>0</v>
      </c>
      <c r="I255" s="5">
        <f>$G$34*T52</f>
        <v>12.077922077922079</v>
      </c>
      <c r="J255" s="5">
        <f t="shared" si="69"/>
        <v>70.217456961643009</v>
      </c>
    </row>
    <row r="256" spans="1:10" x14ac:dyDescent="0.3">
      <c r="A256" s="4" t="s">
        <v>24</v>
      </c>
      <c r="B256" s="5">
        <f>$G$27*M53</f>
        <v>0</v>
      </c>
      <c r="C256" s="5">
        <f>$G$28*N53</f>
        <v>0</v>
      </c>
      <c r="D256" s="5">
        <f>$G$29*O53</f>
        <v>0</v>
      </c>
      <c r="E256" s="5">
        <f>$G$30*P53</f>
        <v>0</v>
      </c>
      <c r="F256" s="5">
        <f>$G$31*Q53</f>
        <v>41.860465116279073</v>
      </c>
      <c r="G256" s="5">
        <f>$G$32*R53</f>
        <v>0</v>
      </c>
      <c r="H256" s="5">
        <f>$G$33*S53</f>
        <v>0</v>
      </c>
      <c r="I256" s="5">
        <f>$G$34*T53</f>
        <v>0.38961038961038963</v>
      </c>
      <c r="J256" s="5">
        <f t="shared" si="69"/>
        <v>42.250075505889463</v>
      </c>
    </row>
    <row r="257" spans="1:10" x14ac:dyDescent="0.3">
      <c r="A257" s="4" t="s">
        <v>25</v>
      </c>
      <c r="B257" s="5">
        <f>$G$27*M54</f>
        <v>36.260869565217391</v>
      </c>
      <c r="C257" s="5">
        <f>$G$28*N54</f>
        <v>0</v>
      </c>
      <c r="D257" s="5">
        <f>$G$29*O54</f>
        <v>0</v>
      </c>
      <c r="E257" s="5">
        <f>$G$30*P54</f>
        <v>20.662251655629138</v>
      </c>
      <c r="F257" s="5">
        <f>$G$31*Q54</f>
        <v>0</v>
      </c>
      <c r="G257" s="5">
        <f>$G$32*R54</f>
        <v>0</v>
      </c>
      <c r="H257" s="5">
        <f>$G$33*S54</f>
        <v>0</v>
      </c>
      <c r="I257" s="5">
        <f>$G$34*T54</f>
        <v>0</v>
      </c>
      <c r="J257" s="5">
        <f t="shared" si="69"/>
        <v>56.923121220846525</v>
      </c>
    </row>
    <row r="258" spans="1:10" x14ac:dyDescent="0.3">
      <c r="A258" s="4" t="s">
        <v>26</v>
      </c>
      <c r="B258" s="5">
        <f>$G$27*M55</f>
        <v>0</v>
      </c>
      <c r="C258" s="5">
        <f>$G$28*N55</f>
        <v>5.2631578947368416</v>
      </c>
      <c r="D258" s="5">
        <f>$G$29*O55</f>
        <v>3.9735099337748343</v>
      </c>
      <c r="E258" s="5">
        <f>$G$30*P55</f>
        <v>27.6158940397351</v>
      </c>
      <c r="F258" s="5">
        <f>$G$31*Q55</f>
        <v>0</v>
      </c>
      <c r="G258" s="5">
        <f>$G$32*R55</f>
        <v>0</v>
      </c>
      <c r="H258" s="5">
        <f>$G$33*S55</f>
        <v>72.413793103448285</v>
      </c>
      <c r="I258" s="5">
        <f>$G$34*T55</f>
        <v>21.038961038961038</v>
      </c>
      <c r="J258" s="5">
        <f t="shared" si="69"/>
        <v>130.3053160106561</v>
      </c>
    </row>
    <row r="259" spans="1:10" x14ac:dyDescent="0.3">
      <c r="A259" s="4" t="s">
        <v>27</v>
      </c>
      <c r="B259" s="5">
        <f>$G$27*M56</f>
        <v>0</v>
      </c>
      <c r="C259" s="5">
        <f>$G$28*N56</f>
        <v>94.73684210526315</v>
      </c>
      <c r="D259" s="5">
        <f>$G$29*O56</f>
        <v>5.9602649006622519</v>
      </c>
      <c r="E259" s="5">
        <f>$G$30*P56</f>
        <v>9.5364238410596034</v>
      </c>
      <c r="F259" s="5">
        <f>$G$31*Q56</f>
        <v>0</v>
      </c>
      <c r="G259" s="5">
        <f>$G$32*R56</f>
        <v>0</v>
      </c>
      <c r="H259" s="5">
        <f>$G$33*S56</f>
        <v>56.321839080459768</v>
      </c>
      <c r="I259" s="5">
        <f>$G$34*T56</f>
        <v>0</v>
      </c>
      <c r="J259" s="5">
        <f t="shared" si="69"/>
        <v>166.55536992744476</v>
      </c>
    </row>
    <row r="260" spans="1:10" x14ac:dyDescent="0.3">
      <c r="A260" s="4" t="s">
        <v>28</v>
      </c>
      <c r="B260" s="5">
        <f>$G$27*M57</f>
        <v>3.652173913043478</v>
      </c>
      <c r="C260" s="5">
        <f>$G$28*N57</f>
        <v>0</v>
      </c>
      <c r="D260" s="5">
        <f>$G$29*O57</f>
        <v>33.278145695364238</v>
      </c>
      <c r="E260" s="5">
        <f>$G$30*P57</f>
        <v>6.556291390728477</v>
      </c>
      <c r="F260" s="5">
        <f>$G$31*Q57</f>
        <v>0</v>
      </c>
      <c r="G260" s="5">
        <f>$G$32*R57</f>
        <v>24.269005847953213</v>
      </c>
      <c r="H260" s="5">
        <f>$G$33*S57</f>
        <v>0</v>
      </c>
      <c r="I260" s="5">
        <f>$G$34*T57</f>
        <v>18.7012987012987</v>
      </c>
      <c r="J260" s="5">
        <f t="shared" si="69"/>
        <v>86.456915548388096</v>
      </c>
    </row>
    <row r="261" spans="1:10" x14ac:dyDescent="0.3">
      <c r="A261" s="4" t="s">
        <v>55</v>
      </c>
      <c r="B261" s="5">
        <f>$G$27*M58</f>
        <v>20.869565217391305</v>
      </c>
      <c r="C261" s="5">
        <f>$G$28*N58</f>
        <v>0</v>
      </c>
      <c r="D261" s="5">
        <f>$G$29*O58</f>
        <v>0</v>
      </c>
      <c r="E261" s="5">
        <f>$G$30*P58</f>
        <v>0.19867549668874171</v>
      </c>
      <c r="F261" s="5">
        <f>$G$31*Q58</f>
        <v>0</v>
      </c>
      <c r="G261" s="5">
        <f>$G$32*R58</f>
        <v>40.058479532163737</v>
      </c>
      <c r="H261" s="5">
        <f>$G$33*S58</f>
        <v>0</v>
      </c>
      <c r="I261" s="5">
        <f>$G$34*T58</f>
        <v>0</v>
      </c>
      <c r="J261" s="5">
        <f t="shared" si="69"/>
        <v>61.126720246243785</v>
      </c>
    </row>
    <row r="262" spans="1:10" x14ac:dyDescent="0.3">
      <c r="A262" s="17" t="s">
        <v>72</v>
      </c>
      <c r="B262" s="5">
        <f>$G$27*M59</f>
        <v>0.2608695652173913</v>
      </c>
      <c r="C262" s="5">
        <f>$G$28*N59</f>
        <v>0</v>
      </c>
      <c r="D262" s="5">
        <f>$G$29*O59</f>
        <v>0</v>
      </c>
      <c r="E262" s="5">
        <f>$G$30*P59</f>
        <v>0</v>
      </c>
      <c r="F262" s="5">
        <f>$G$31*Q59</f>
        <v>0</v>
      </c>
      <c r="G262" s="5">
        <f>$G$32*R59</f>
        <v>0</v>
      </c>
      <c r="H262" s="5">
        <f>$G$33*S59</f>
        <v>20.689655172413794</v>
      </c>
      <c r="I262" s="5">
        <f>$G$34*T59</f>
        <v>2.7272727272727271</v>
      </c>
      <c r="J262" s="5">
        <f t="shared" si="69"/>
        <v>23.677797464903911</v>
      </c>
    </row>
    <row r="263" spans="1:10" x14ac:dyDescent="0.3">
      <c r="A263" s="17" t="s">
        <v>73</v>
      </c>
      <c r="B263" s="5">
        <f>$G$27*M60</f>
        <v>0</v>
      </c>
      <c r="C263" s="5">
        <f>$G$28*N60</f>
        <v>0</v>
      </c>
      <c r="D263" s="5">
        <f>$G$29*O60</f>
        <v>0</v>
      </c>
      <c r="E263" s="5">
        <f>$G$30*P60</f>
        <v>0.19867549668874171</v>
      </c>
      <c r="F263" s="5">
        <f>$G$31*Q60</f>
        <v>0</v>
      </c>
      <c r="G263" s="5">
        <f>$G$32*R60</f>
        <v>0</v>
      </c>
      <c r="H263" s="5">
        <f>$G$33*S60</f>
        <v>0.57471264367816088</v>
      </c>
      <c r="I263" s="5">
        <f>$G$34*T60</f>
        <v>0.38961038961038963</v>
      </c>
      <c r="J263" s="5">
        <f t="shared" si="69"/>
        <v>1.1629985299772923</v>
      </c>
    </row>
    <row r="264" spans="1:10" x14ac:dyDescent="0.3">
      <c r="A264" s="17" t="s">
        <v>79</v>
      </c>
      <c r="B264" s="5"/>
      <c r="C264" s="5"/>
      <c r="D264" s="5"/>
      <c r="E264" s="5"/>
      <c r="F264" s="5"/>
      <c r="G264" s="5">
        <f>$G$32*R61</f>
        <v>22.807017543859647</v>
      </c>
      <c r="H264" s="5"/>
      <c r="I264" s="5"/>
      <c r="J264" s="5">
        <f t="shared" si="69"/>
        <v>22.807017543859647</v>
      </c>
    </row>
    <row r="265" spans="1:10" x14ac:dyDescent="0.3">
      <c r="A265" s="17" t="s">
        <v>74</v>
      </c>
      <c r="B265" s="5">
        <f t="shared" ref="B265" si="70">$G$27*M62</f>
        <v>2.8695652173913042</v>
      </c>
      <c r="C265" s="5">
        <f t="shared" ref="C265" si="71">$G$28*N62</f>
        <v>0</v>
      </c>
      <c r="D265" s="5">
        <f t="shared" ref="D265" si="72">$G$29*O62</f>
        <v>0</v>
      </c>
      <c r="E265" s="5">
        <f>$G$30*P62</f>
        <v>2.3841059602649008</v>
      </c>
      <c r="F265" s="5">
        <f t="shared" ref="F265" si="73">$G$31*Q62</f>
        <v>0</v>
      </c>
      <c r="G265" s="5">
        <f t="shared" ref="G265" si="74">$G$32*R62</f>
        <v>0</v>
      </c>
      <c r="H265" s="5">
        <f t="shared" ref="H265" si="75">$G$33*S62</f>
        <v>0</v>
      </c>
      <c r="I265" s="5">
        <f t="shared" ref="I265" si="76">$G$34*T62</f>
        <v>0</v>
      </c>
      <c r="J265" s="5">
        <f t="shared" si="69"/>
        <v>5.2536711776562051</v>
      </c>
    </row>
    <row r="266" spans="1:10" x14ac:dyDescent="0.3">
      <c r="A266" s="4" t="s">
        <v>32</v>
      </c>
      <c r="B266" s="5">
        <f>SUM(B247:B265)</f>
        <v>150.00000000000003</v>
      </c>
      <c r="C266" s="5">
        <f t="shared" ref="C266:I266" si="77">SUM(C247:C265)</f>
        <v>99.999999999999986</v>
      </c>
      <c r="D266" s="5">
        <f t="shared" si="77"/>
        <v>150</v>
      </c>
      <c r="E266" s="5">
        <f t="shared" si="77"/>
        <v>150</v>
      </c>
      <c r="F266" s="5">
        <f t="shared" si="77"/>
        <v>100</v>
      </c>
      <c r="G266" s="5">
        <f t="shared" si="77"/>
        <v>149.99999999999997</v>
      </c>
      <c r="H266" s="5">
        <f t="shared" si="77"/>
        <v>150.00000000000003</v>
      </c>
      <c r="I266" s="5">
        <f t="shared" si="77"/>
        <v>150.00000000000003</v>
      </c>
      <c r="J266" s="5">
        <f>SUM(B266:I266)</f>
        <v>1100</v>
      </c>
    </row>
    <row r="267" spans="1:10" x14ac:dyDescent="0.3">
      <c r="B267" s="7"/>
      <c r="C267" s="7"/>
      <c r="D267" s="7"/>
      <c r="E267" s="7"/>
      <c r="F267" s="7"/>
      <c r="G267" s="7"/>
      <c r="H267" s="7"/>
      <c r="I267" s="7"/>
      <c r="J267" s="7"/>
    </row>
    <row r="268" spans="1:10" x14ac:dyDescent="0.3">
      <c r="B268" s="7"/>
      <c r="C268" s="7"/>
      <c r="D268" s="7"/>
      <c r="E268" s="7"/>
      <c r="F268" s="7"/>
      <c r="G268" s="7"/>
      <c r="H268" s="7"/>
      <c r="I268" s="7"/>
      <c r="J268" s="7"/>
    </row>
    <row r="269" spans="1:10" x14ac:dyDescent="0.3">
      <c r="B269" s="7"/>
      <c r="C269" s="7"/>
      <c r="D269" s="7"/>
      <c r="E269" s="7"/>
      <c r="F269" s="7"/>
      <c r="G269" s="7"/>
      <c r="H269" s="7"/>
      <c r="I269" s="7"/>
      <c r="J269" s="7"/>
    </row>
    <row r="270" spans="1:10" x14ac:dyDescent="0.3">
      <c r="B270" s="7"/>
      <c r="C270" s="7"/>
      <c r="D270" s="7"/>
      <c r="E270" s="7"/>
      <c r="F270" s="7"/>
      <c r="G270" s="7"/>
      <c r="H270" s="7"/>
      <c r="I270" s="7"/>
      <c r="J270" s="7"/>
    </row>
    <row r="271" spans="1:10" x14ac:dyDescent="0.3">
      <c r="B271" s="7"/>
      <c r="C271" s="7"/>
      <c r="D271" s="7"/>
      <c r="E271" s="7"/>
      <c r="F271" s="7"/>
      <c r="G271" s="7"/>
      <c r="H271" s="7"/>
      <c r="I271" s="7"/>
      <c r="J271" s="7"/>
    </row>
    <row r="272" spans="1:10" x14ac:dyDescent="0.3">
      <c r="B272" s="7"/>
      <c r="C272" s="7"/>
      <c r="D272" s="7"/>
      <c r="E272" s="7"/>
      <c r="F272" s="7"/>
      <c r="G272" s="7"/>
      <c r="H272" s="7"/>
      <c r="I272" s="7"/>
      <c r="J272" s="7"/>
    </row>
    <row r="273" spans="1:10" x14ac:dyDescent="0.3">
      <c r="B273" s="7"/>
      <c r="C273" s="7"/>
      <c r="D273" s="7"/>
      <c r="E273" s="7"/>
      <c r="F273" s="7"/>
      <c r="G273" s="7"/>
      <c r="H273" s="7"/>
      <c r="I273" s="7"/>
      <c r="J273" s="7"/>
    </row>
    <row r="274" spans="1:10" x14ac:dyDescent="0.3">
      <c r="B274" s="7"/>
      <c r="C274" s="7"/>
      <c r="D274" s="7"/>
      <c r="E274" s="7"/>
      <c r="F274" s="7"/>
      <c r="G274" s="7"/>
      <c r="H274" s="7"/>
      <c r="I274" s="7"/>
      <c r="J274" s="7"/>
    </row>
    <row r="275" spans="1:10" x14ac:dyDescent="0.3">
      <c r="B275" s="7"/>
      <c r="C275" s="7"/>
      <c r="D275" s="7"/>
      <c r="E275" s="7"/>
      <c r="F275" s="7"/>
      <c r="G275" s="7"/>
      <c r="H275" s="7"/>
      <c r="I275" s="7"/>
      <c r="J275" s="7"/>
    </row>
    <row r="276" spans="1:10" x14ac:dyDescent="0.3">
      <c r="B276" s="7"/>
      <c r="C276" s="7"/>
      <c r="D276" s="7"/>
      <c r="E276" s="7"/>
      <c r="F276" s="7"/>
      <c r="G276" s="7"/>
      <c r="H276" s="7"/>
      <c r="I276" s="7"/>
      <c r="J276" s="7"/>
    </row>
    <row r="277" spans="1:10" x14ac:dyDescent="0.3">
      <c r="B277" s="7"/>
      <c r="C277" s="7"/>
      <c r="D277" s="7"/>
      <c r="E277" s="7"/>
      <c r="F277" s="7"/>
      <c r="G277" s="7"/>
      <c r="H277" s="7"/>
      <c r="I277" s="7"/>
      <c r="J277" s="7"/>
    </row>
    <row r="278" spans="1:10" ht="34.200000000000003" customHeight="1" x14ac:dyDescent="0.3">
      <c r="B278" s="7"/>
      <c r="C278" s="7"/>
      <c r="D278" s="7"/>
      <c r="E278" s="20" t="s">
        <v>64</v>
      </c>
      <c r="F278" s="21"/>
      <c r="G278" s="21"/>
      <c r="H278" s="7"/>
      <c r="I278" s="7"/>
      <c r="J278" s="7"/>
    </row>
    <row r="279" spans="1:10" x14ac:dyDescent="0.3">
      <c r="A279" s="4" t="s">
        <v>2</v>
      </c>
      <c r="B279" s="4" t="s">
        <v>3</v>
      </c>
      <c r="C279" s="4" t="s">
        <v>4</v>
      </c>
      <c r="D279" s="4" t="s">
        <v>5</v>
      </c>
      <c r="E279" s="4" t="s">
        <v>6</v>
      </c>
      <c r="F279" s="4" t="s">
        <v>7</v>
      </c>
      <c r="G279" s="4" t="s">
        <v>8</v>
      </c>
      <c r="H279" s="4" t="s">
        <v>9</v>
      </c>
      <c r="I279" s="4" t="s">
        <v>10</v>
      </c>
      <c r="J279" s="4"/>
    </row>
    <row r="280" spans="1:10" x14ac:dyDescent="0.3">
      <c r="A280" s="4" t="s">
        <v>17</v>
      </c>
      <c r="B280" s="5">
        <f>B84+B115+B148+B181+B214+B247</f>
        <v>0</v>
      </c>
      <c r="C280" s="5">
        <f>C84+C115+C148+C181+C214+C247</f>
        <v>0</v>
      </c>
      <c r="D280" s="5">
        <f>D84+D115+D148+D181+D214+D247</f>
        <v>0</v>
      </c>
      <c r="E280" s="5">
        <f>E84+E115+E148+E181+E214+E247</f>
        <v>60.397350993377479</v>
      </c>
      <c r="F280" s="5">
        <f>F84+F115+F148+F181+F214+F247</f>
        <v>0</v>
      </c>
      <c r="G280" s="5">
        <f>G84+G115+G148+G181+G214+G247</f>
        <v>14.035087719298245</v>
      </c>
      <c r="H280" s="5">
        <f>H84+H115+H148+H181+H214+H247</f>
        <v>0</v>
      </c>
      <c r="I280" s="5">
        <f>I84+I115+I148+I181+I214+I247</f>
        <v>56.103896103896098</v>
      </c>
      <c r="J280" s="5">
        <f>SUM(B280:I280)</f>
        <v>130.53633481657181</v>
      </c>
    </row>
    <row r="281" spans="1:10" x14ac:dyDescent="0.3">
      <c r="A281" s="4" t="s">
        <v>18</v>
      </c>
      <c r="B281" s="5">
        <f>B85+B116+B149+B182+B215+B248</f>
        <v>0</v>
      </c>
      <c r="C281" s="5">
        <f>C85+C116+C149+C182+C215+C248</f>
        <v>0</v>
      </c>
      <c r="D281" s="5">
        <f>D85+D116+D149+D182+D215+D248</f>
        <v>129.80132450331126</v>
      </c>
      <c r="E281" s="5">
        <f>E85+E116+E149+E182+E215+E248</f>
        <v>79.47019867549669</v>
      </c>
      <c r="F281" s="5">
        <f>F85+F116+F149+F182+F215+F248</f>
        <v>0</v>
      </c>
      <c r="G281" s="5">
        <f>G85+G116+G149+G182+G215+G248</f>
        <v>0</v>
      </c>
      <c r="H281" s="5">
        <f>H85+H116+H149+H182+H215+H248</f>
        <v>0</v>
      </c>
      <c r="I281" s="5">
        <f>I85+I116+I149+I182+I215+I248</f>
        <v>99.740259740259731</v>
      </c>
      <c r="J281" s="5">
        <f t="shared" ref="J281:J293" si="78">SUM(B281:I281)</f>
        <v>309.01178291906768</v>
      </c>
    </row>
    <row r="282" spans="1:10" x14ac:dyDescent="0.3">
      <c r="A282" s="4" t="s">
        <v>19</v>
      </c>
      <c r="B282" s="5">
        <f>B86+B117+B150+B183+B216+B249</f>
        <v>137.7391304347826</v>
      </c>
      <c r="C282" s="5">
        <f>C86+C117+C150+C183+C216+C249</f>
        <v>0</v>
      </c>
      <c r="D282" s="5">
        <f>D86+D117+D150+D183+D216+D249</f>
        <v>129.80132450331126</v>
      </c>
      <c r="E282" s="5">
        <f>E86+E117+E150+E183+E216+E249</f>
        <v>149.40397350993376</v>
      </c>
      <c r="F282" s="5">
        <f>F86+F117+F150+F183+F216+F249</f>
        <v>0</v>
      </c>
      <c r="G282" s="5">
        <f>G86+G117+G150+G183+G216+G249</f>
        <v>193.37231968810917</v>
      </c>
      <c r="H282" s="5">
        <f>H86+H117+H150+H183+H216+H249</f>
        <v>0</v>
      </c>
      <c r="I282" s="5">
        <f>I86+I117+I150+I183+I216+I249</f>
        <v>135.06493506493507</v>
      </c>
      <c r="J282" s="5">
        <f t="shared" si="78"/>
        <v>745.38168320107184</v>
      </c>
    </row>
    <row r="283" spans="1:10" x14ac:dyDescent="0.3">
      <c r="A283" s="4" t="s">
        <v>20</v>
      </c>
      <c r="B283" s="5">
        <f>B87+B118+B151+B184+B217+B250</f>
        <v>0</v>
      </c>
      <c r="C283" s="5">
        <f>C87+C118+C151+C184+C217+C250</f>
        <v>0</v>
      </c>
      <c r="D283" s="5">
        <f>D87+D118+D151+D184+D217+D250</f>
        <v>0</v>
      </c>
      <c r="E283" s="5">
        <f>E87+E118+E151+E184+E217+E250</f>
        <v>0</v>
      </c>
      <c r="F283" s="5">
        <f>F87+F118+F151+F184+F217+F250</f>
        <v>0</v>
      </c>
      <c r="G283" s="5">
        <f>G87+G118+G151+G184+G217+G250</f>
        <v>0</v>
      </c>
      <c r="H283" s="5">
        <f>H87+H118+H151+H184+H217+H250</f>
        <v>0</v>
      </c>
      <c r="I283" s="5">
        <f>I87+I118+I151+I184+I217+I250</f>
        <v>16.623376623376622</v>
      </c>
      <c r="J283" s="5">
        <f t="shared" si="78"/>
        <v>16.623376623376622</v>
      </c>
    </row>
    <row r="284" spans="1:10" x14ac:dyDescent="0.3">
      <c r="A284" s="4" t="s">
        <v>29</v>
      </c>
      <c r="B284" s="5">
        <f>B88+B119+B152+B185+B218+B251</f>
        <v>201.73913043478257</v>
      </c>
      <c r="C284" s="5">
        <f>C88+C119+C152+C185+C218+C251</f>
        <v>0</v>
      </c>
      <c r="D284" s="5">
        <f>D88+D119+D152+D185+D218+D251</f>
        <v>0</v>
      </c>
      <c r="E284" s="5">
        <f>E88+E119+E152+E185+E218+E251</f>
        <v>39.205298013245034</v>
      </c>
      <c r="F284" s="5">
        <f>F88+F119+F152+F185+F218+F251</f>
        <v>0</v>
      </c>
      <c r="G284" s="5">
        <f>G88+G119+G152+G185+G218+G251</f>
        <v>0</v>
      </c>
      <c r="H284" s="5">
        <f>H88+H119+H152+H185+H218+H251</f>
        <v>0</v>
      </c>
      <c r="I284" s="5">
        <f>I88+I119+I152+I185+I218+I251</f>
        <v>29.090909090909086</v>
      </c>
      <c r="J284" s="5">
        <f t="shared" si="78"/>
        <v>270.03533753893669</v>
      </c>
    </row>
    <row r="285" spans="1:10" x14ac:dyDescent="0.3">
      <c r="A285" s="4" t="s">
        <v>16</v>
      </c>
      <c r="B285" s="5">
        <f>B89+B120+B153+B186+B219+B252</f>
        <v>119.65217391304348</v>
      </c>
      <c r="C285" s="5">
        <f>C89+C120+C153+C186+C219+C252</f>
        <v>0</v>
      </c>
      <c r="D285" s="5">
        <f>D89+D120+D153+D186+D219+D252</f>
        <v>309.93377483443703</v>
      </c>
      <c r="E285" s="5">
        <f>E89+E120+E153+E186+E219+E252</f>
        <v>49.80132450331125</v>
      </c>
      <c r="F285" s="5">
        <f>F89+F120+F153+F186+F219+F252</f>
        <v>0</v>
      </c>
      <c r="G285" s="5">
        <f>G89+G120+G153+G186+G219+G252</f>
        <v>127.87524366471735</v>
      </c>
      <c r="H285" s="5">
        <f>H89+H120+H153+H186+H219+H252</f>
        <v>0</v>
      </c>
      <c r="I285" s="5">
        <f>I89+I120+I153+I186+I219+I252</f>
        <v>114.28571428571429</v>
      </c>
      <c r="J285" s="5">
        <f t="shared" si="78"/>
        <v>721.54823120122353</v>
      </c>
    </row>
    <row r="286" spans="1:10" x14ac:dyDescent="0.3">
      <c r="A286" s="4" t="s">
        <v>21</v>
      </c>
      <c r="B286" s="5">
        <f>B90+B121+B154+B187+B220+B253</f>
        <v>0</v>
      </c>
      <c r="C286" s="5">
        <f>C90+C121+C154+C187+C220+C253</f>
        <v>0</v>
      </c>
      <c r="D286" s="5">
        <f>D90+D121+D154+D187+D220+D253</f>
        <v>0</v>
      </c>
      <c r="E286" s="5">
        <f>E90+E121+E154+E187+E220+E253</f>
        <v>0</v>
      </c>
      <c r="F286" s="5">
        <f>F90+F121+F154+F187+F220+F253</f>
        <v>0</v>
      </c>
      <c r="G286" s="5">
        <f>G90+G121+G154+G187+G220+G253</f>
        <v>0</v>
      </c>
      <c r="H286" s="5">
        <f>H90+H121+H154+H187+H220+H253</f>
        <v>0</v>
      </c>
      <c r="I286" s="5">
        <f>I90+I121+I154+I187+I220+I253</f>
        <v>51.94805194805194</v>
      </c>
      <c r="J286" s="5">
        <f t="shared" si="78"/>
        <v>51.94805194805194</v>
      </c>
    </row>
    <row r="287" spans="1:10" x14ac:dyDescent="0.3">
      <c r="A287" s="4" t="s">
        <v>22</v>
      </c>
      <c r="B287" s="5">
        <f>B91+B122+B155+B188+B221+B254</f>
        <v>0</v>
      </c>
      <c r="C287" s="5">
        <f>C91+C122+C155+C188+C221+C254</f>
        <v>0</v>
      </c>
      <c r="D287" s="5">
        <f>D91+D122+D155+D188+D221+D254</f>
        <v>0</v>
      </c>
      <c r="E287" s="5">
        <f>E91+E122+E155+E188+E221+E254</f>
        <v>63.576158940397356</v>
      </c>
      <c r="F287" s="5">
        <f>F91+F122+F155+F188+F221+F254</f>
        <v>0</v>
      </c>
      <c r="G287" s="5">
        <f>G91+G122+G155+G188+G221+G254</f>
        <v>0</v>
      </c>
      <c r="H287" s="5">
        <f>H91+H122+H155+H188+H221+H254</f>
        <v>0</v>
      </c>
      <c r="I287" s="5">
        <f>I91+I122+I155+I188+I221+I254</f>
        <v>2.0779220779220777</v>
      </c>
      <c r="J287" s="5">
        <f t="shared" si="78"/>
        <v>65.654081018319431</v>
      </c>
    </row>
    <row r="288" spans="1:10" x14ac:dyDescent="0.3">
      <c r="A288" s="4" t="s">
        <v>23</v>
      </c>
      <c r="B288" s="5">
        <f>B92+B123+B156+B189+B222+B255</f>
        <v>0</v>
      </c>
      <c r="C288" s="5">
        <f>C92+C123+C156+C189+C222+C255</f>
        <v>0</v>
      </c>
      <c r="D288" s="5">
        <f>D92+D123+D156+D189+D222+D255</f>
        <v>0</v>
      </c>
      <c r="E288" s="5">
        <f>E92+E123+E156+E189+E222+E255</f>
        <v>0</v>
      </c>
      <c r="F288" s="5">
        <f>F92+F123+F156+F189+F222+F255</f>
        <v>309.69767441860466</v>
      </c>
      <c r="G288" s="5">
        <f>G92+G123+G156+G189+G222+G255</f>
        <v>0</v>
      </c>
      <c r="H288" s="5">
        <f>H92+H123+H156+H189+H222+H255</f>
        <v>0</v>
      </c>
      <c r="I288" s="5">
        <f>I92+I123+I156+I189+I222+I255</f>
        <v>64.415584415584419</v>
      </c>
      <c r="J288" s="5">
        <f t="shared" si="78"/>
        <v>374.11325883418908</v>
      </c>
    </row>
    <row r="289" spans="1:10" x14ac:dyDescent="0.3">
      <c r="A289" s="4" t="s">
        <v>24</v>
      </c>
      <c r="B289" s="5">
        <f>B93+B124+B157+B190+B223+B256</f>
        <v>0</v>
      </c>
      <c r="C289" s="5">
        <f>C93+C124+C157+C190+C223+C256</f>
        <v>0</v>
      </c>
      <c r="D289" s="5">
        <f>D93+D124+D157+D190+D223+D256</f>
        <v>0</v>
      </c>
      <c r="E289" s="5">
        <f>E93+E124+E157+E190+E223+E256</f>
        <v>0</v>
      </c>
      <c r="F289" s="5">
        <f>F93+F124+F157+F190+F223+F256</f>
        <v>223.25581395348837</v>
      </c>
      <c r="G289" s="5">
        <f>G93+G124+G157+G190+G223+G256</f>
        <v>0</v>
      </c>
      <c r="H289" s="5">
        <f>H93+H124+H157+H190+H223+H256</f>
        <v>0</v>
      </c>
      <c r="I289" s="5">
        <f>I93+I124+I157+I190+I223+I256</f>
        <v>2.0779220779220777</v>
      </c>
      <c r="J289" s="5">
        <f t="shared" si="78"/>
        <v>225.33373603141044</v>
      </c>
    </row>
    <row r="290" spans="1:10" x14ac:dyDescent="0.3">
      <c r="A290" s="4" t="s">
        <v>25</v>
      </c>
      <c r="B290" s="5">
        <f>B94+B125+B158+B191+B224+B257</f>
        <v>193.39130434782606</v>
      </c>
      <c r="C290" s="5">
        <f>C94+C125+C158+C191+C224+C257</f>
        <v>0</v>
      </c>
      <c r="D290" s="5">
        <f>D94+D125+D158+D191+D224+D257</f>
        <v>0</v>
      </c>
      <c r="E290" s="5">
        <f>E94+E125+E158+E191+E224+E257</f>
        <v>110.19867549668872</v>
      </c>
      <c r="F290" s="5">
        <f>F94+F125+F158+F191+F224+F257</f>
        <v>0</v>
      </c>
      <c r="G290" s="5">
        <f>G94+G125+G158+G191+G224+G257</f>
        <v>0</v>
      </c>
      <c r="H290" s="5">
        <f>H94+H125+H158+H191+H224+H257</f>
        <v>0</v>
      </c>
      <c r="I290" s="5">
        <f>I94+I125+I158+I191+I224+I257</f>
        <v>0</v>
      </c>
      <c r="J290" s="5">
        <f t="shared" si="78"/>
        <v>303.5899798445148</v>
      </c>
    </row>
    <row r="291" spans="1:10" x14ac:dyDescent="0.3">
      <c r="A291" s="4" t="s">
        <v>26</v>
      </c>
      <c r="B291" s="5">
        <f>B95+B126+B159+B192+B225+B258</f>
        <v>0</v>
      </c>
      <c r="C291" s="5">
        <f>C95+C126+C159+C192+C225+C258</f>
        <v>28.07017543859649</v>
      </c>
      <c r="D291" s="5">
        <f>D95+D126+D159+D192+D225+D258</f>
        <v>21.192052980132452</v>
      </c>
      <c r="E291" s="5">
        <f>E95+E126+E159+E192+E225+E258</f>
        <v>147.28476821192052</v>
      </c>
      <c r="F291" s="5">
        <f>F95+F126+F159+F192+F225+F258</f>
        <v>0</v>
      </c>
      <c r="G291" s="5">
        <f>G95+G126+G159+G192+G225+G258</f>
        <v>0</v>
      </c>
      <c r="H291" s="5">
        <f>H95+H126+H159+H192+H225+H258</f>
        <v>386.20689655172418</v>
      </c>
      <c r="I291" s="5">
        <f>I95+I126+I159+I192+I225+I258</f>
        <v>112.2077922077922</v>
      </c>
      <c r="J291" s="5">
        <f t="shared" si="78"/>
        <v>694.96168539016583</v>
      </c>
    </row>
    <row r="292" spans="1:10" x14ac:dyDescent="0.3">
      <c r="A292" s="4" t="s">
        <v>27</v>
      </c>
      <c r="B292" s="5">
        <f>B96+B127+B160+B193+B226+B259</f>
        <v>0</v>
      </c>
      <c r="C292" s="5">
        <f>C96+C127+C160+C193+C226+C259</f>
        <v>505.26315789473676</v>
      </c>
      <c r="D292" s="5">
        <f>D96+D127+D160+D193+D226+D259</f>
        <v>31.788079470198678</v>
      </c>
      <c r="E292" s="5">
        <f>E96+E127+E160+E193+E226+E259</f>
        <v>50.860927152317878</v>
      </c>
      <c r="F292" s="5">
        <f>F96+F127+F160+F193+F226+F259</f>
        <v>0</v>
      </c>
      <c r="G292" s="5">
        <f>G96+G127+G160+G193+G226+G259</f>
        <v>0</v>
      </c>
      <c r="H292" s="5">
        <f>H96+H127+H160+H193+H226+H259</f>
        <v>300.38314176245211</v>
      </c>
      <c r="I292" s="5">
        <f>I96+I127+I160+I193+I226+I259</f>
        <v>0</v>
      </c>
      <c r="J292" s="5">
        <f t="shared" si="78"/>
        <v>888.29530627970553</v>
      </c>
    </row>
    <row r="293" spans="1:10" x14ac:dyDescent="0.3">
      <c r="A293" s="4" t="s">
        <v>28</v>
      </c>
      <c r="B293" s="5">
        <f>B97+B128+B161+B194+B227+B260</f>
        <v>19.478260869565219</v>
      </c>
      <c r="C293" s="5">
        <f>C97+C128+C161+C194+C227+C260</f>
        <v>0</v>
      </c>
      <c r="D293" s="5">
        <f>D97+D128+D161+D194+D227+D260</f>
        <v>177.48344370860926</v>
      </c>
      <c r="E293" s="5">
        <f>E97+E128+E161+E194+E227+E260</f>
        <v>34.966887417218544</v>
      </c>
      <c r="F293" s="5">
        <f>F97+F128+F161+F194+F227+F260</f>
        <v>0</v>
      </c>
      <c r="G293" s="5">
        <f>G97+G128+G161+G194+G227+G260</f>
        <v>129.43469785575047</v>
      </c>
      <c r="H293" s="5">
        <f>H97+H128+H161+H194+H227+H260</f>
        <v>0</v>
      </c>
      <c r="I293" s="5">
        <f>I97+I128+I161+I194+I227+I260</f>
        <v>99.740259740259731</v>
      </c>
      <c r="J293" s="5">
        <f t="shared" si="78"/>
        <v>461.10354959140318</v>
      </c>
    </row>
    <row r="294" spans="1:10" x14ac:dyDescent="0.3">
      <c r="A294" s="4" t="s">
        <v>55</v>
      </c>
      <c r="B294" s="5">
        <f>B98+B129+B162+B195+B228+B261</f>
        <v>111.30434782608697</v>
      </c>
      <c r="C294" s="5">
        <f>C98+C129+C162+C195+C228+C261</f>
        <v>0</v>
      </c>
      <c r="D294" s="5">
        <f>D98+D129+D162+D195+D228+D261</f>
        <v>0</v>
      </c>
      <c r="E294" s="5">
        <f>E98+E129+E162+E195+E228+E261</f>
        <v>1.0596026490066226</v>
      </c>
      <c r="F294" s="5">
        <f>F98+F129+F162+F195+F228+F261</f>
        <v>0</v>
      </c>
      <c r="G294" s="5">
        <f>G98+G129+G162+G195+G228+G261</f>
        <v>213.64522417153995</v>
      </c>
      <c r="H294" s="5">
        <f>H98+H129+H162+H195+H228+H261</f>
        <v>0</v>
      </c>
      <c r="I294" s="5">
        <f>I98+I129+I162+I195+I228+I261</f>
        <v>0</v>
      </c>
      <c r="J294" s="5">
        <f>J98+J129+J162+J195+J228+J261</f>
        <v>326.00917464663354</v>
      </c>
    </row>
    <row r="295" spans="1:10" x14ac:dyDescent="0.3">
      <c r="A295" s="17" t="s">
        <v>72</v>
      </c>
      <c r="B295" s="5">
        <f>B99+B130+B163+B196+B229+B262</f>
        <v>1.3913043478260871</v>
      </c>
      <c r="C295" s="5">
        <f>C99+C130+C163+C196+C229+C262</f>
        <v>0</v>
      </c>
      <c r="D295" s="5">
        <f>D99+D130+D163+D196+D229+D262</f>
        <v>0</v>
      </c>
      <c r="E295" s="5">
        <f>E99+E130+E163+E196+E229+E262</f>
        <v>0</v>
      </c>
      <c r="F295" s="5">
        <f>F99+F130+F163+F196+F229+F262</f>
        <v>0</v>
      </c>
      <c r="G295" s="5">
        <f>G99+G130+G163+G196+G229+G262</f>
        <v>0</v>
      </c>
      <c r="H295" s="5">
        <f>H99+H130+H163+H196+H229+H262</f>
        <v>110.34482758620689</v>
      </c>
      <c r="I295" s="5">
        <f>I99+I130+I163+I196+I229+I262</f>
        <v>14.545454545454543</v>
      </c>
      <c r="J295" s="5">
        <f>J99+J130+J163+J196+J229+J262</f>
        <v>126.28158647948752</v>
      </c>
    </row>
    <row r="296" spans="1:10" x14ac:dyDescent="0.3">
      <c r="A296" s="17" t="s">
        <v>73</v>
      </c>
      <c r="B296" s="5">
        <f>B100+B131+B164+B197+B230+B263</f>
        <v>0</v>
      </c>
      <c r="C296" s="5">
        <f>C100+C131+C164+C197+C230+C263</f>
        <v>0</v>
      </c>
      <c r="D296" s="5">
        <f>D100+D131+D164+D197+D230+D263</f>
        <v>0</v>
      </c>
      <c r="E296" s="5">
        <f>E100+E131+E164+E197+E230+E263</f>
        <v>1.0596026490066226</v>
      </c>
      <c r="F296" s="5">
        <f>F100+F131+F164+F197+F230+F263</f>
        <v>0</v>
      </c>
      <c r="G296" s="5">
        <f>G100+G131+G164+G197+G230+G263</f>
        <v>0</v>
      </c>
      <c r="H296" s="5">
        <f>H100+H131+H164+H197+H230+H263</f>
        <v>3.0651340996168579</v>
      </c>
      <c r="I296" s="5">
        <f>I100+I131+I164+I197+I230+I263</f>
        <v>2.0779220779220777</v>
      </c>
      <c r="J296" s="5">
        <f>J100+J131+J164+J197+J230+J263</f>
        <v>6.2026588265455587</v>
      </c>
    </row>
    <row r="297" spans="1:10" x14ac:dyDescent="0.3">
      <c r="A297" s="17" t="s">
        <v>79</v>
      </c>
      <c r="B297" s="5"/>
      <c r="C297" s="5"/>
      <c r="D297" s="5"/>
      <c r="E297" s="5"/>
      <c r="F297" s="5"/>
      <c r="G297" s="5">
        <f>G101+G132+G165+G198+G231+G264</f>
        <v>121.63742690058477</v>
      </c>
      <c r="H297" s="5"/>
      <c r="I297" s="5"/>
      <c r="J297" s="5">
        <f>J101+J132+J165+J198+J231+J264</f>
        <v>121.63742690058477</v>
      </c>
    </row>
    <row r="298" spans="1:10" x14ac:dyDescent="0.3">
      <c r="A298" s="17" t="s">
        <v>74</v>
      </c>
      <c r="B298" s="5">
        <f t="shared" ref="B298:I298" si="79">B102+B133+B166+B199+B232+B265</f>
        <v>15.304347826086957</v>
      </c>
      <c r="C298" s="5">
        <f t="shared" si="79"/>
        <v>0</v>
      </c>
      <c r="D298" s="5">
        <f t="shared" si="79"/>
        <v>0</v>
      </c>
      <c r="E298" s="5">
        <f t="shared" si="79"/>
        <v>12.715231788079469</v>
      </c>
      <c r="F298" s="5">
        <f t="shared" si="79"/>
        <v>0</v>
      </c>
      <c r="G298" s="5">
        <f t="shared" si="79"/>
        <v>0</v>
      </c>
      <c r="H298" s="5">
        <f t="shared" si="79"/>
        <v>0</v>
      </c>
      <c r="I298" s="5">
        <f t="shared" si="79"/>
        <v>0</v>
      </c>
      <c r="J298" s="5">
        <f>J102+J133+J166+J199+J232+J265</f>
        <v>28.019579614166425</v>
      </c>
    </row>
    <row r="299" spans="1:10" x14ac:dyDescent="0.3">
      <c r="A299" s="4" t="s">
        <v>32</v>
      </c>
      <c r="B299" s="5">
        <f>SUM(B280:B298)</f>
        <v>800.00000000000011</v>
      </c>
      <c r="C299" s="5">
        <f t="shared" ref="C299:I299" si="80">SUM(C280:C298)</f>
        <v>533.33333333333326</v>
      </c>
      <c r="D299" s="5">
        <f t="shared" si="80"/>
        <v>799.99999999999989</v>
      </c>
      <c r="E299" s="5">
        <f t="shared" si="80"/>
        <v>800</v>
      </c>
      <c r="F299" s="5">
        <f t="shared" si="80"/>
        <v>532.95348837209303</v>
      </c>
      <c r="G299" s="5">
        <f t="shared" si="80"/>
        <v>799.99999999999989</v>
      </c>
      <c r="H299" s="5">
        <f t="shared" si="80"/>
        <v>800.00000000000011</v>
      </c>
      <c r="I299" s="5">
        <f t="shared" si="80"/>
        <v>799.99999999999977</v>
      </c>
      <c r="J299" s="5">
        <f>SUM(B299:I299)</f>
        <v>5866.2868217054265</v>
      </c>
    </row>
    <row r="300" spans="1:10" x14ac:dyDescent="0.3">
      <c r="B300" s="7"/>
      <c r="C300" s="7"/>
      <c r="D300" s="7"/>
      <c r="E300" s="7"/>
      <c r="F300" s="7"/>
      <c r="G300" s="7"/>
      <c r="H300" s="7"/>
      <c r="I300" s="7"/>
      <c r="J300" s="7"/>
    </row>
    <row r="301" spans="1:10" x14ac:dyDescent="0.3">
      <c r="B301" s="7"/>
      <c r="C301" s="7"/>
      <c r="D301" s="7"/>
      <c r="E301" s="7"/>
      <c r="F301" s="7"/>
      <c r="G301" s="7"/>
      <c r="H301" s="7"/>
      <c r="I301" s="7"/>
      <c r="J301" s="7"/>
    </row>
    <row r="302" spans="1:10" x14ac:dyDescent="0.3">
      <c r="B302" s="7"/>
      <c r="C302" s="7"/>
      <c r="D302" s="7"/>
      <c r="E302" s="7"/>
      <c r="F302" s="7"/>
      <c r="G302" s="7"/>
      <c r="H302" s="7"/>
      <c r="I302" s="7"/>
      <c r="J302" s="7"/>
    </row>
    <row r="303" spans="1:10" x14ac:dyDescent="0.3">
      <c r="B303" s="7"/>
      <c r="C303" s="7"/>
      <c r="D303" s="7"/>
      <c r="E303" s="7"/>
      <c r="F303" s="7"/>
      <c r="G303" s="7"/>
      <c r="H303" s="7"/>
      <c r="I303" s="7"/>
      <c r="J303" s="7"/>
    </row>
    <row r="306" spans="2:2" x14ac:dyDescent="0.3">
      <c r="B306" s="7"/>
    </row>
    <row r="307" spans="2:2" x14ac:dyDescent="0.3">
      <c r="B307" s="7"/>
    </row>
    <row r="308" spans="2:2" x14ac:dyDescent="0.3">
      <c r="B308" s="7"/>
    </row>
    <row r="309" spans="2:2" x14ac:dyDescent="0.3">
      <c r="B309" s="7"/>
    </row>
    <row r="310" spans="2:2" x14ac:dyDescent="0.3">
      <c r="B310" s="7"/>
    </row>
    <row r="311" spans="2:2" x14ac:dyDescent="0.3">
      <c r="B311" s="7"/>
    </row>
    <row r="312" spans="2:2" x14ac:dyDescent="0.3">
      <c r="B312" s="7"/>
    </row>
    <row r="313" spans="2:2" x14ac:dyDescent="0.3">
      <c r="B313" s="7"/>
    </row>
    <row r="314" spans="2:2" x14ac:dyDescent="0.3">
      <c r="B314" s="7"/>
    </row>
    <row r="315" spans="2:2" x14ac:dyDescent="0.3">
      <c r="B315" s="7"/>
    </row>
    <row r="316" spans="2:2" x14ac:dyDescent="0.3">
      <c r="B316" s="7"/>
    </row>
    <row r="317" spans="2:2" x14ac:dyDescent="0.3">
      <c r="B317" s="7"/>
    </row>
    <row r="318" spans="2:2" x14ac:dyDescent="0.3">
      <c r="B318" s="7"/>
    </row>
    <row r="319" spans="2:2" x14ac:dyDescent="0.3">
      <c r="B319" s="7"/>
    </row>
    <row r="320" spans="2:2" x14ac:dyDescent="0.3">
      <c r="B320" s="7"/>
    </row>
    <row r="323" spans="2:10" x14ac:dyDescent="0.3">
      <c r="B323" s="7"/>
      <c r="C323" s="7"/>
      <c r="D323" s="7"/>
      <c r="E323" s="7"/>
      <c r="F323" s="7"/>
      <c r="G323" s="7"/>
      <c r="H323" s="7"/>
      <c r="I323" s="7"/>
      <c r="J323" s="7"/>
    </row>
    <row r="324" spans="2:10" x14ac:dyDescent="0.3">
      <c r="B324" s="7"/>
      <c r="C324" s="7"/>
      <c r="D324" s="7"/>
      <c r="E324" s="7"/>
      <c r="F324" s="7"/>
      <c r="G324" s="7"/>
      <c r="H324" s="7"/>
      <c r="I324" s="7"/>
      <c r="J324" s="7"/>
    </row>
    <row r="325" spans="2:10" x14ac:dyDescent="0.3">
      <c r="B325" s="7"/>
      <c r="C325" s="7"/>
      <c r="D325" s="7"/>
      <c r="E325" s="7"/>
      <c r="F325" s="7"/>
      <c r="G325" s="7"/>
      <c r="H325" s="7"/>
      <c r="I325" s="7"/>
      <c r="J325" s="7"/>
    </row>
    <row r="326" spans="2:10" x14ac:dyDescent="0.3">
      <c r="B326" s="7"/>
      <c r="C326" s="7"/>
      <c r="D326" s="7"/>
      <c r="E326" s="7"/>
      <c r="F326" s="7"/>
      <c r="G326" s="7"/>
      <c r="H326" s="7"/>
      <c r="I326" s="7"/>
      <c r="J326" s="7"/>
    </row>
    <row r="327" spans="2:10" x14ac:dyDescent="0.3">
      <c r="B327" s="7"/>
      <c r="C327" s="7"/>
      <c r="D327" s="7"/>
      <c r="E327" s="7"/>
      <c r="F327" s="7"/>
      <c r="G327" s="7"/>
      <c r="H327" s="7"/>
      <c r="I327" s="7"/>
      <c r="J327" s="7"/>
    </row>
    <row r="328" spans="2:10" x14ac:dyDescent="0.3">
      <c r="B328" s="7"/>
      <c r="C328" s="7"/>
      <c r="D328" s="7"/>
      <c r="E328" s="7"/>
      <c r="F328" s="7"/>
      <c r="G328" s="7"/>
      <c r="H328" s="7"/>
      <c r="I328" s="7"/>
      <c r="J328" s="7"/>
    </row>
    <row r="329" spans="2:10" x14ac:dyDescent="0.3">
      <c r="B329" s="7"/>
      <c r="C329" s="7"/>
      <c r="D329" s="7"/>
      <c r="E329" s="7"/>
      <c r="F329" s="7"/>
      <c r="G329" s="7"/>
      <c r="H329" s="7"/>
      <c r="I329" s="7"/>
      <c r="J329" s="7"/>
    </row>
    <row r="330" spans="2:10" x14ac:dyDescent="0.3">
      <c r="B330" s="7"/>
      <c r="C330" s="7"/>
      <c r="D330" s="7"/>
      <c r="E330" s="7"/>
      <c r="F330" s="7"/>
      <c r="G330" s="7"/>
      <c r="H330" s="7"/>
      <c r="I330" s="7"/>
      <c r="J330" s="7"/>
    </row>
    <row r="331" spans="2:10" x14ac:dyDescent="0.3">
      <c r="B331" s="7"/>
      <c r="C331" s="7"/>
      <c r="D331" s="7"/>
      <c r="E331" s="7"/>
      <c r="F331" s="7"/>
      <c r="G331" s="7"/>
      <c r="H331" s="7"/>
      <c r="I331" s="7"/>
      <c r="J331" s="7"/>
    </row>
    <row r="332" spans="2:10" x14ac:dyDescent="0.3">
      <c r="B332" s="7"/>
      <c r="C332" s="7"/>
      <c r="D332" s="7"/>
      <c r="E332" s="7"/>
      <c r="F332" s="7"/>
      <c r="G332" s="7"/>
      <c r="H332" s="7"/>
      <c r="I332" s="7"/>
      <c r="J332" s="7"/>
    </row>
    <row r="333" spans="2:10" x14ac:dyDescent="0.3">
      <c r="B333" s="7"/>
      <c r="C333" s="7"/>
      <c r="D333" s="7"/>
      <c r="E333" s="7"/>
      <c r="F333" s="7"/>
      <c r="G333" s="7"/>
      <c r="H333" s="7"/>
      <c r="I333" s="7"/>
      <c r="J333" s="7"/>
    </row>
    <row r="334" spans="2:10" x14ac:dyDescent="0.3">
      <c r="B334" s="7"/>
      <c r="C334" s="7"/>
      <c r="D334" s="7"/>
      <c r="E334" s="7"/>
      <c r="F334" s="7"/>
      <c r="G334" s="7"/>
      <c r="H334" s="7"/>
      <c r="I334" s="7"/>
      <c r="J334" s="7"/>
    </row>
    <row r="335" spans="2:10" x14ac:dyDescent="0.3">
      <c r="B335" s="7"/>
      <c r="C335" s="7"/>
      <c r="D335" s="7"/>
      <c r="E335" s="7"/>
      <c r="F335" s="7"/>
      <c r="G335" s="7"/>
      <c r="H335" s="7"/>
      <c r="I335" s="7"/>
      <c r="J335" s="7"/>
    </row>
    <row r="336" spans="2:10" x14ac:dyDescent="0.3">
      <c r="B336" s="7"/>
      <c r="C336" s="7"/>
      <c r="D336" s="7"/>
      <c r="E336" s="7"/>
      <c r="F336" s="7"/>
      <c r="G336" s="7"/>
      <c r="H336" s="7"/>
      <c r="I336" s="7"/>
      <c r="J336" s="7"/>
    </row>
    <row r="337" spans="2:9" x14ac:dyDescent="0.3">
      <c r="B337" s="7"/>
      <c r="C337" s="7"/>
      <c r="D337" s="7"/>
      <c r="E337" s="7"/>
      <c r="F337" s="7"/>
      <c r="G337" s="7"/>
      <c r="H337" s="7"/>
      <c r="I337" s="7"/>
    </row>
  </sheetData>
  <mergeCells count="27">
    <mergeCell ref="B13:L13"/>
    <mergeCell ref="B17:L17"/>
    <mergeCell ref="E278:G278"/>
    <mergeCell ref="D82:F82"/>
    <mergeCell ref="D245:F245"/>
    <mergeCell ref="D212:F212"/>
    <mergeCell ref="D179:F179"/>
    <mergeCell ref="D146:F146"/>
    <mergeCell ref="D113:F113"/>
    <mergeCell ref="B21:L21"/>
    <mergeCell ref="B8:L8"/>
    <mergeCell ref="B9:L9"/>
    <mergeCell ref="B10:L10"/>
    <mergeCell ref="B11:L11"/>
    <mergeCell ref="B12:L12"/>
    <mergeCell ref="B3:L3"/>
    <mergeCell ref="B4:L4"/>
    <mergeCell ref="B5:L5"/>
    <mergeCell ref="B6:L6"/>
    <mergeCell ref="B7:L7"/>
    <mergeCell ref="B18:L18"/>
    <mergeCell ref="B19:L19"/>
    <mergeCell ref="B20:L20"/>
    <mergeCell ref="A66:L66"/>
    <mergeCell ref="B14:L14"/>
    <mergeCell ref="B15:L15"/>
    <mergeCell ref="B16:L16"/>
  </mergeCell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0"/>
  <sheetViews>
    <sheetView topLeftCell="A197" workbookViewId="0">
      <selection activeCell="A199" sqref="A199:J220"/>
    </sheetView>
  </sheetViews>
  <sheetFormatPr defaultRowHeight="14.4" x14ac:dyDescent="0.3"/>
  <cols>
    <col min="1" max="1" width="21.88671875" customWidth="1"/>
  </cols>
  <sheetData>
    <row r="2" spans="1:10" ht="25.8" x14ac:dyDescent="0.5">
      <c r="A2" s="12" t="s">
        <v>35</v>
      </c>
    </row>
    <row r="3" spans="1:10" x14ac:dyDescent="0.3">
      <c r="A3" t="s">
        <v>36</v>
      </c>
    </row>
    <row r="6" spans="1:10" ht="29.25" customHeight="1" x14ac:dyDescent="0.25">
      <c r="A6" t="s">
        <v>38</v>
      </c>
      <c r="D6" s="26" t="s">
        <v>1</v>
      </c>
      <c r="E6" s="27"/>
      <c r="F6" s="27"/>
    </row>
    <row r="7" spans="1:10" ht="15" x14ac:dyDescent="0.25">
      <c r="A7" s="4" t="s">
        <v>2</v>
      </c>
      <c r="B7" s="4" t="s">
        <v>3</v>
      </c>
      <c r="C7" s="4" t="s">
        <v>4</v>
      </c>
      <c r="D7" s="4" t="s">
        <v>5</v>
      </c>
      <c r="E7" s="4" t="s">
        <v>6</v>
      </c>
      <c r="F7" s="4" t="s">
        <v>7</v>
      </c>
      <c r="G7" s="4" t="s">
        <v>8</v>
      </c>
      <c r="H7" s="4" t="s">
        <v>9</v>
      </c>
      <c r="I7" s="4" t="s">
        <v>10</v>
      </c>
      <c r="J7" s="4"/>
    </row>
    <row r="8" spans="1:10" ht="15" x14ac:dyDescent="0.25">
      <c r="A8" s="4" t="s">
        <v>17</v>
      </c>
      <c r="B8" s="5"/>
      <c r="C8" s="5"/>
      <c r="D8" s="5"/>
      <c r="E8" s="5"/>
      <c r="F8" s="5"/>
      <c r="G8" s="5"/>
      <c r="H8" s="5"/>
      <c r="I8" s="5"/>
      <c r="J8" s="5">
        <f>SUM(B8:I8)</f>
        <v>0</v>
      </c>
    </row>
    <row r="9" spans="1:10" ht="15" x14ac:dyDescent="0.25">
      <c r="A9" s="4" t="s">
        <v>18</v>
      </c>
      <c r="B9" s="5"/>
      <c r="C9" s="5"/>
      <c r="D9" s="5">
        <v>1</v>
      </c>
      <c r="E9" s="5"/>
      <c r="F9" s="5"/>
      <c r="G9" s="5"/>
      <c r="H9" s="5">
        <v>1</v>
      </c>
      <c r="I9" s="5"/>
      <c r="J9" s="5">
        <f t="shared" ref="J9:J22" si="0">SUM(B9:I9)</f>
        <v>2</v>
      </c>
    </row>
    <row r="10" spans="1:10" ht="15" x14ac:dyDescent="0.25">
      <c r="A10" s="4" t="s">
        <v>19</v>
      </c>
      <c r="B10" s="5"/>
      <c r="C10" s="5"/>
      <c r="D10" s="5"/>
      <c r="E10" s="5"/>
      <c r="F10" s="5"/>
      <c r="G10" s="5">
        <v>1</v>
      </c>
      <c r="H10" s="5"/>
      <c r="I10" s="5">
        <v>1</v>
      </c>
      <c r="J10" s="5">
        <f t="shared" si="0"/>
        <v>2</v>
      </c>
    </row>
    <row r="11" spans="1:10" ht="15" x14ac:dyDescent="0.25">
      <c r="A11" s="4" t="s">
        <v>20</v>
      </c>
      <c r="B11" s="5"/>
      <c r="C11" s="5"/>
      <c r="D11" s="5"/>
      <c r="E11" s="5"/>
      <c r="F11" s="5"/>
      <c r="G11" s="5"/>
      <c r="H11" s="5"/>
      <c r="I11" s="5"/>
      <c r="J11" s="5">
        <f t="shared" si="0"/>
        <v>0</v>
      </c>
    </row>
    <row r="12" spans="1:10" ht="15" x14ac:dyDescent="0.25">
      <c r="A12" s="4" t="s">
        <v>29</v>
      </c>
      <c r="B12" s="5">
        <v>1</v>
      </c>
      <c r="C12" s="5"/>
      <c r="D12" s="5"/>
      <c r="E12" s="5"/>
      <c r="F12" s="5"/>
      <c r="G12" s="5"/>
      <c r="H12" s="5"/>
      <c r="I12" s="5"/>
      <c r="J12" s="5">
        <f t="shared" si="0"/>
        <v>1</v>
      </c>
    </row>
    <row r="13" spans="1:10" ht="15" x14ac:dyDescent="0.25">
      <c r="A13" s="4" t="s">
        <v>16</v>
      </c>
      <c r="B13" s="5"/>
      <c r="C13" s="5"/>
      <c r="D13" s="5">
        <v>1</v>
      </c>
      <c r="E13" s="5"/>
      <c r="F13" s="5"/>
      <c r="G13" s="5"/>
      <c r="H13" s="5"/>
      <c r="I13" s="5">
        <v>1</v>
      </c>
      <c r="J13" s="5">
        <f t="shared" si="0"/>
        <v>2</v>
      </c>
    </row>
    <row r="14" spans="1:10" ht="15" x14ac:dyDescent="0.25">
      <c r="A14" s="4" t="s">
        <v>21</v>
      </c>
      <c r="B14" s="5"/>
      <c r="C14" s="5"/>
      <c r="D14" s="5"/>
      <c r="E14" s="5"/>
      <c r="F14" s="5"/>
      <c r="G14" s="5"/>
      <c r="H14" s="5"/>
      <c r="I14" s="5"/>
      <c r="J14" s="5">
        <f t="shared" si="0"/>
        <v>0</v>
      </c>
    </row>
    <row r="15" spans="1:10" ht="15" x14ac:dyDescent="0.25">
      <c r="A15" s="4" t="s">
        <v>22</v>
      </c>
      <c r="B15" s="5"/>
      <c r="C15" s="5"/>
      <c r="D15" s="5"/>
      <c r="E15" s="5">
        <v>1</v>
      </c>
      <c r="F15" s="5"/>
      <c r="G15" s="5"/>
      <c r="H15" s="5"/>
      <c r="I15" s="5"/>
      <c r="J15" s="5">
        <f t="shared" si="0"/>
        <v>1</v>
      </c>
    </row>
    <row r="16" spans="1:10" x14ac:dyDescent="0.3">
      <c r="A16" s="4" t="s">
        <v>23</v>
      </c>
      <c r="B16" s="5"/>
      <c r="C16" s="5"/>
      <c r="D16" s="5"/>
      <c r="E16" s="5"/>
      <c r="F16" s="5">
        <v>1</v>
      </c>
      <c r="G16" s="5"/>
      <c r="H16" s="5"/>
      <c r="I16" s="5"/>
      <c r="J16" s="5">
        <f t="shared" si="0"/>
        <v>1</v>
      </c>
    </row>
    <row r="17" spans="1:10" ht="15" x14ac:dyDescent="0.25">
      <c r="A17" s="4" t="s">
        <v>24</v>
      </c>
      <c r="B17" s="5"/>
      <c r="C17" s="5"/>
      <c r="D17" s="5"/>
      <c r="E17" s="5"/>
      <c r="F17" s="5">
        <v>1</v>
      </c>
      <c r="G17" s="5"/>
      <c r="H17" s="5"/>
      <c r="I17" s="5"/>
      <c r="J17" s="5">
        <f t="shared" si="0"/>
        <v>1</v>
      </c>
    </row>
    <row r="18" spans="1:10" x14ac:dyDescent="0.3">
      <c r="A18" s="4" t="s">
        <v>25</v>
      </c>
      <c r="B18" s="5">
        <v>1</v>
      </c>
      <c r="C18" s="5"/>
      <c r="D18" s="5"/>
      <c r="E18" s="5"/>
      <c r="F18" s="5"/>
      <c r="G18" s="5"/>
      <c r="H18" s="5"/>
      <c r="I18" s="5"/>
      <c r="J18" s="5">
        <f t="shared" si="0"/>
        <v>1</v>
      </c>
    </row>
    <row r="19" spans="1:10" ht="15" x14ac:dyDescent="0.25">
      <c r="A19" s="4" t="s">
        <v>26</v>
      </c>
      <c r="B19" s="5"/>
      <c r="C19" s="5">
        <v>1</v>
      </c>
      <c r="D19" s="5"/>
      <c r="E19" s="5">
        <v>1</v>
      </c>
      <c r="F19" s="5"/>
      <c r="G19" s="5"/>
      <c r="H19" s="5">
        <v>1</v>
      </c>
      <c r="I19" s="5"/>
      <c r="J19" s="5">
        <f t="shared" si="0"/>
        <v>3</v>
      </c>
    </row>
    <row r="20" spans="1:10" ht="15" x14ac:dyDescent="0.25">
      <c r="A20" s="4" t="s">
        <v>27</v>
      </c>
      <c r="B20" s="5"/>
      <c r="C20" s="5">
        <v>1</v>
      </c>
      <c r="D20" s="5"/>
      <c r="E20" s="5"/>
      <c r="F20" s="5"/>
      <c r="G20" s="5"/>
      <c r="H20" s="5"/>
      <c r="I20" s="5"/>
      <c r="J20" s="5">
        <f t="shared" si="0"/>
        <v>1</v>
      </c>
    </row>
    <row r="21" spans="1:10" ht="15" x14ac:dyDescent="0.25">
      <c r="A21" s="4" t="s">
        <v>28</v>
      </c>
      <c r="B21" s="5"/>
      <c r="C21" s="5"/>
      <c r="D21" s="5"/>
      <c r="E21" s="5"/>
      <c r="F21" s="5"/>
      <c r="G21" s="5">
        <v>1</v>
      </c>
      <c r="H21" s="5"/>
      <c r="I21" s="5"/>
      <c r="J21" s="5">
        <f t="shared" si="0"/>
        <v>1</v>
      </c>
    </row>
    <row r="22" spans="1:10" ht="15" x14ac:dyDescent="0.25">
      <c r="A22" s="4" t="s">
        <v>57</v>
      </c>
      <c r="B22" s="5"/>
      <c r="C22" s="5"/>
      <c r="D22" s="5"/>
      <c r="E22" s="5"/>
      <c r="F22" s="5"/>
      <c r="G22" s="5"/>
      <c r="H22" s="5"/>
      <c r="I22" s="5"/>
      <c r="J22" s="5">
        <f t="shared" si="0"/>
        <v>0</v>
      </c>
    </row>
    <row r="23" spans="1:10" ht="15" x14ac:dyDescent="0.25">
      <c r="A23" s="4" t="s">
        <v>75</v>
      </c>
      <c r="B23" s="5"/>
      <c r="C23" s="5"/>
      <c r="D23" s="5"/>
      <c r="E23" s="5"/>
      <c r="F23" s="5"/>
      <c r="G23" s="5"/>
      <c r="H23" s="5"/>
      <c r="I23" s="5"/>
      <c r="J23" s="5"/>
    </row>
    <row r="24" spans="1:10" x14ac:dyDescent="0.3">
      <c r="A24" s="4" t="s">
        <v>76</v>
      </c>
      <c r="B24" s="5"/>
      <c r="C24" s="5"/>
      <c r="D24" s="5"/>
      <c r="E24" s="5"/>
      <c r="F24" s="5"/>
      <c r="G24" s="5"/>
      <c r="H24" s="5"/>
      <c r="I24" s="5"/>
      <c r="J24" s="5"/>
    </row>
    <row r="25" spans="1:10" x14ac:dyDescent="0.3">
      <c r="A25" s="4" t="s">
        <v>81</v>
      </c>
      <c r="B25" s="5"/>
      <c r="C25" s="5"/>
      <c r="D25" s="5"/>
      <c r="E25" s="5"/>
      <c r="F25" s="5"/>
      <c r="G25" s="5"/>
      <c r="H25" s="5"/>
      <c r="I25" s="5"/>
      <c r="J25" s="5"/>
    </row>
    <row r="26" spans="1:10" ht="15" x14ac:dyDescent="0.25">
      <c r="A26" s="4" t="s">
        <v>77</v>
      </c>
      <c r="B26" s="5"/>
      <c r="C26" s="5"/>
      <c r="D26" s="5"/>
      <c r="E26" s="5"/>
      <c r="F26" s="5"/>
      <c r="G26" s="5"/>
      <c r="H26" s="5"/>
      <c r="I26" s="5"/>
      <c r="J26" s="5"/>
    </row>
    <row r="27" spans="1:10" ht="15" x14ac:dyDescent="0.25">
      <c r="A27" s="4" t="s">
        <v>32</v>
      </c>
      <c r="B27" s="5">
        <f>SUM(B8:B21)</f>
        <v>2</v>
      </c>
      <c r="C27" s="5">
        <f t="shared" ref="C27:I27" si="1">SUM(C8:C21)</f>
        <v>2</v>
      </c>
      <c r="D27" s="5">
        <f t="shared" si="1"/>
        <v>2</v>
      </c>
      <c r="E27" s="5">
        <f t="shared" si="1"/>
        <v>2</v>
      </c>
      <c r="F27" s="5">
        <f t="shared" si="1"/>
        <v>2</v>
      </c>
      <c r="G27" s="5">
        <f t="shared" si="1"/>
        <v>2</v>
      </c>
      <c r="H27" s="5">
        <f t="shared" si="1"/>
        <v>2</v>
      </c>
      <c r="I27" s="5">
        <f t="shared" si="1"/>
        <v>2</v>
      </c>
      <c r="J27" s="5">
        <f>SUM(B27:I27)</f>
        <v>16</v>
      </c>
    </row>
    <row r="28" spans="1:10" x14ac:dyDescent="0.3">
      <c r="A28" s="11" t="s">
        <v>78</v>
      </c>
    </row>
    <row r="34" spans="1:10" ht="29.25" customHeight="1" x14ac:dyDescent="0.3">
      <c r="A34" t="s">
        <v>38</v>
      </c>
      <c r="D34" s="26" t="s">
        <v>11</v>
      </c>
      <c r="E34" s="27"/>
      <c r="F34" s="27"/>
    </row>
    <row r="35" spans="1:10" x14ac:dyDescent="0.3">
      <c r="A35" s="4" t="s">
        <v>2</v>
      </c>
      <c r="B35" s="4" t="s">
        <v>3</v>
      </c>
      <c r="C35" s="4" t="s">
        <v>4</v>
      </c>
      <c r="D35" s="4" t="s">
        <v>5</v>
      </c>
      <c r="E35" s="4" t="s">
        <v>6</v>
      </c>
      <c r="F35" s="4" t="s">
        <v>7</v>
      </c>
      <c r="G35" s="4" t="s">
        <v>8</v>
      </c>
      <c r="H35" s="4" t="s">
        <v>9</v>
      </c>
      <c r="I35" s="4" t="s">
        <v>10</v>
      </c>
      <c r="J35" s="4"/>
    </row>
    <row r="36" spans="1:10" x14ac:dyDescent="0.3">
      <c r="A36" s="4" t="s">
        <v>17</v>
      </c>
      <c r="B36" s="5">
        <f>((Virksomhedsbesøg!B84+(Virksomhedsbesøg!B115/2))*0.4)</f>
        <v>0</v>
      </c>
      <c r="C36" s="5">
        <f>((Virksomhedsbesøg!C84+(Virksomhedsbesøg!C115/2))*0.4)</f>
        <v>0</v>
      </c>
      <c r="D36" s="5">
        <f>((Virksomhedsbesøg!D84+(Virksomhedsbesøg!D115/2))*0.4)</f>
        <v>0</v>
      </c>
      <c r="E36" s="5">
        <f>((Virksomhedsbesøg!E84+(Virksomhedsbesøg!E115/2))*0.4)</f>
        <v>3.7748344370860929</v>
      </c>
      <c r="F36" s="5">
        <f>((Virksomhedsbesøg!F84+(Virksomhedsbesøg!F115/2))*0.4)</f>
        <v>0</v>
      </c>
      <c r="G36" s="5">
        <f>((Virksomhedsbesøg!G84+(Virksomhedsbesøg!G115/2))*0.4)</f>
        <v>0.8771929824561403</v>
      </c>
      <c r="H36" s="5">
        <f>((Virksomhedsbesøg!H84+(Virksomhedsbesøg!H115/2))*0.4)</f>
        <v>0</v>
      </c>
      <c r="I36" s="5">
        <f>((Virksomhedsbesøg!I84+(Virksomhedsbesøg!I115/2))*0.4)</f>
        <v>3.5064935064935066</v>
      </c>
      <c r="J36" s="5">
        <f>SUM(B36:I36)</f>
        <v>8.1585209260357399</v>
      </c>
    </row>
    <row r="37" spans="1:10" x14ac:dyDescent="0.3">
      <c r="A37" s="4" t="s">
        <v>18</v>
      </c>
      <c r="B37" s="5">
        <f>((Virksomhedsbesøg!B85+(Virksomhedsbesøg!B116/2))*0.4)</f>
        <v>0</v>
      </c>
      <c r="C37" s="5">
        <f>((Virksomhedsbesøg!C85+(Virksomhedsbesøg!C116/2))*0.4)</f>
        <v>0</v>
      </c>
      <c r="D37" s="5">
        <f>((Virksomhedsbesøg!D85+(Virksomhedsbesøg!D116/2))*0.4)</f>
        <v>8.112582781456954</v>
      </c>
      <c r="E37" s="5">
        <f>((Virksomhedsbesøg!E85+(Virksomhedsbesøg!E116/2))*0.4)</f>
        <v>4.9668874172185431</v>
      </c>
      <c r="F37" s="5">
        <f>((Virksomhedsbesøg!F85+(Virksomhedsbesøg!F116/2))*0.4)</f>
        <v>0</v>
      </c>
      <c r="G37" s="5">
        <f>((Virksomhedsbesøg!G85+(Virksomhedsbesøg!G116/2))*0.4)</f>
        <v>0</v>
      </c>
      <c r="H37" s="5">
        <f>((Virksomhedsbesøg!H85+(Virksomhedsbesøg!H116/2))*0.4)</f>
        <v>0</v>
      </c>
      <c r="I37" s="5">
        <f>((Virksomhedsbesøg!I85+(Virksomhedsbesøg!I116/2))*0.4)</f>
        <v>6.2337662337662341</v>
      </c>
      <c r="J37" s="5">
        <f t="shared" ref="J37:J54" si="2">SUM(B37:I37)</f>
        <v>19.313236432441734</v>
      </c>
    </row>
    <row r="38" spans="1:10" x14ac:dyDescent="0.3">
      <c r="A38" s="4" t="s">
        <v>19</v>
      </c>
      <c r="B38" s="5">
        <f>((Virksomhedsbesøg!B86+(Virksomhedsbesøg!B117/2))*0.4)</f>
        <v>8.6086956521739122</v>
      </c>
      <c r="C38" s="5">
        <f>((Virksomhedsbesøg!C86+(Virksomhedsbesøg!C117/2))*0.4)</f>
        <v>0</v>
      </c>
      <c r="D38" s="5">
        <f>((Virksomhedsbesøg!D86+(Virksomhedsbesøg!D117/2))*0.4)</f>
        <v>8.112582781456954</v>
      </c>
      <c r="E38" s="5">
        <f>((Virksomhedsbesøg!E86+(Virksomhedsbesøg!E117/2))*0.4)</f>
        <v>9.3377483443708602</v>
      </c>
      <c r="F38" s="5">
        <f>((Virksomhedsbesøg!F86+(Virksomhedsbesøg!F117/2))*0.4)</f>
        <v>0</v>
      </c>
      <c r="G38" s="5">
        <f>((Virksomhedsbesøg!G86+(Virksomhedsbesøg!G117/2))*0.4)</f>
        <v>12.085769980506823</v>
      </c>
      <c r="H38" s="5">
        <f>((Virksomhedsbesøg!H86+(Virksomhedsbesøg!H117/2))*0.4)</f>
        <v>0</v>
      </c>
      <c r="I38" s="5">
        <f>((Virksomhedsbesøg!I86+(Virksomhedsbesøg!I117/2))*0.4)</f>
        <v>8.4415584415584419</v>
      </c>
      <c r="J38" s="5">
        <f t="shared" si="2"/>
        <v>46.58635520006699</v>
      </c>
    </row>
    <row r="39" spans="1:10" x14ac:dyDescent="0.3">
      <c r="A39" s="4" t="s">
        <v>20</v>
      </c>
      <c r="B39" s="5">
        <f>((Virksomhedsbesøg!B87+(Virksomhedsbesøg!B118/2))*0.4)</f>
        <v>0</v>
      </c>
      <c r="C39" s="5">
        <f>((Virksomhedsbesøg!C87+(Virksomhedsbesøg!C118/2))*0.4)</f>
        <v>0</v>
      </c>
      <c r="D39" s="5">
        <f>((Virksomhedsbesøg!D87+(Virksomhedsbesøg!D118/2))*0.4)</f>
        <v>0</v>
      </c>
      <c r="E39" s="5">
        <f>((Virksomhedsbesøg!E87+(Virksomhedsbesøg!E118/2))*0.4)</f>
        <v>0</v>
      </c>
      <c r="F39" s="5">
        <f>((Virksomhedsbesøg!F87+(Virksomhedsbesøg!F118/2))*0.4)</f>
        <v>0</v>
      </c>
      <c r="G39" s="5">
        <f>((Virksomhedsbesøg!G87+(Virksomhedsbesøg!G118/2))*0.4)</f>
        <v>0</v>
      </c>
      <c r="H39" s="5">
        <f>((Virksomhedsbesøg!H87+(Virksomhedsbesøg!H118/2))*0.4)</f>
        <v>0</v>
      </c>
      <c r="I39" s="5">
        <f>((Virksomhedsbesøg!I87+(Virksomhedsbesøg!I118/2))*0.4)</f>
        <v>1.0389610389610391</v>
      </c>
      <c r="J39" s="5">
        <f t="shared" si="2"/>
        <v>1.0389610389610391</v>
      </c>
    </row>
    <row r="40" spans="1:10" x14ac:dyDescent="0.3">
      <c r="A40" s="4" t="s">
        <v>29</v>
      </c>
      <c r="B40" s="5">
        <f>((Virksomhedsbesøg!B88+(Virksomhedsbesøg!B119/2))*0.4)</f>
        <v>12.608695652173914</v>
      </c>
      <c r="C40" s="5">
        <f>((Virksomhedsbesøg!C88+(Virksomhedsbesøg!C119/2))*0.4)</f>
        <v>0</v>
      </c>
      <c r="D40" s="5">
        <f>((Virksomhedsbesøg!D88+(Virksomhedsbesøg!D119/2))*0.4)</f>
        <v>0</v>
      </c>
      <c r="E40" s="5">
        <f>((Virksomhedsbesøg!E88+(Virksomhedsbesøg!E119/2))*0.4)</f>
        <v>2.4503311258278146</v>
      </c>
      <c r="F40" s="5">
        <f>((Virksomhedsbesøg!F88+(Virksomhedsbesøg!F119/2))*0.4)</f>
        <v>0</v>
      </c>
      <c r="G40" s="5">
        <f>((Virksomhedsbesøg!G88+(Virksomhedsbesøg!G119/2))*0.4)</f>
        <v>0</v>
      </c>
      <c r="H40" s="5">
        <f>((Virksomhedsbesøg!H88+(Virksomhedsbesøg!H119/2))*0.4)</f>
        <v>0</v>
      </c>
      <c r="I40" s="5">
        <f>((Virksomhedsbesøg!I88+(Virksomhedsbesøg!I119/2))*0.4)</f>
        <v>1.8181818181818181</v>
      </c>
      <c r="J40" s="5">
        <f t="shared" si="2"/>
        <v>16.877208596183547</v>
      </c>
    </row>
    <row r="41" spans="1:10" x14ac:dyDescent="0.3">
      <c r="A41" s="4" t="s">
        <v>16</v>
      </c>
      <c r="B41" s="5">
        <f>((Virksomhedsbesøg!B89+(Virksomhedsbesøg!B120/2))*0.4)</f>
        <v>7.4782608695652177</v>
      </c>
      <c r="C41" s="5">
        <f>((Virksomhedsbesøg!C89+(Virksomhedsbesøg!C120/2))*0.4)</f>
        <v>0</v>
      </c>
      <c r="D41" s="5">
        <f>((Virksomhedsbesøg!D89+(Virksomhedsbesøg!D120/2))*0.4)</f>
        <v>19.370860927152322</v>
      </c>
      <c r="E41" s="5">
        <f>((Virksomhedsbesøg!E89+(Virksomhedsbesøg!E120/2))*0.4)</f>
        <v>3.1125827814569536</v>
      </c>
      <c r="F41" s="5">
        <f>((Virksomhedsbesøg!F89+(Virksomhedsbesøg!F120/2))*0.4)</f>
        <v>0</v>
      </c>
      <c r="G41" s="5">
        <f>((Virksomhedsbesøg!G89+(Virksomhedsbesøg!G120/2))*0.4)</f>
        <v>7.9922027290448341</v>
      </c>
      <c r="H41" s="5">
        <f>((Virksomhedsbesøg!H89+(Virksomhedsbesøg!H120/2))*0.4)</f>
        <v>0</v>
      </c>
      <c r="I41" s="5">
        <f>((Virksomhedsbesøg!I89+(Virksomhedsbesøg!I120/2))*0.4)</f>
        <v>7.1428571428571423</v>
      </c>
      <c r="J41" s="5">
        <f t="shared" si="2"/>
        <v>45.096764450076464</v>
      </c>
    </row>
    <row r="42" spans="1:10" x14ac:dyDescent="0.3">
      <c r="A42" s="4" t="s">
        <v>21</v>
      </c>
      <c r="B42" s="5">
        <f>((Virksomhedsbesøg!B90+(Virksomhedsbesøg!B121/2))*0.4)</f>
        <v>0</v>
      </c>
      <c r="C42" s="5">
        <f>((Virksomhedsbesøg!C90+(Virksomhedsbesøg!C121/2))*0.4)</f>
        <v>0</v>
      </c>
      <c r="D42" s="5">
        <f>((Virksomhedsbesøg!D90+(Virksomhedsbesøg!D121/2))*0.4)</f>
        <v>0</v>
      </c>
      <c r="E42" s="5">
        <f>((Virksomhedsbesøg!E90+(Virksomhedsbesøg!E121/2))*0.4)</f>
        <v>0</v>
      </c>
      <c r="F42" s="5">
        <f>((Virksomhedsbesøg!F90+(Virksomhedsbesøg!F121/2))*0.4)</f>
        <v>0</v>
      </c>
      <c r="G42" s="5">
        <f>((Virksomhedsbesøg!G90+(Virksomhedsbesøg!G121/2))*0.4)</f>
        <v>0</v>
      </c>
      <c r="H42" s="5">
        <f>((Virksomhedsbesøg!H90+(Virksomhedsbesøg!H121/2))*0.4)</f>
        <v>0</v>
      </c>
      <c r="I42" s="5">
        <f>((Virksomhedsbesøg!I90+(Virksomhedsbesøg!I121/2))*0.4)</f>
        <v>3.2467532467532467</v>
      </c>
      <c r="J42" s="5">
        <f t="shared" si="2"/>
        <v>3.2467532467532467</v>
      </c>
    </row>
    <row r="43" spans="1:10" x14ac:dyDescent="0.3">
      <c r="A43" s="4" t="s">
        <v>22</v>
      </c>
      <c r="B43" s="5">
        <f>((Virksomhedsbesøg!B91+(Virksomhedsbesøg!B122/2))*0.4)</f>
        <v>0</v>
      </c>
      <c r="C43" s="5">
        <f>((Virksomhedsbesøg!C91+(Virksomhedsbesøg!C122/2))*0.4)</f>
        <v>0</v>
      </c>
      <c r="D43" s="5">
        <f>((Virksomhedsbesøg!D91+(Virksomhedsbesøg!D122/2))*0.4)</f>
        <v>0</v>
      </c>
      <c r="E43" s="5">
        <f>((Virksomhedsbesøg!E91+(Virksomhedsbesøg!E122/2))*0.4)</f>
        <v>3.9735099337748347</v>
      </c>
      <c r="F43" s="5">
        <f>((Virksomhedsbesøg!F91+(Virksomhedsbesøg!F122/2))*0.4)</f>
        <v>0</v>
      </c>
      <c r="G43" s="5">
        <f>((Virksomhedsbesøg!G91+(Virksomhedsbesøg!G122/2))*0.4)</f>
        <v>0</v>
      </c>
      <c r="H43" s="5">
        <f>((Virksomhedsbesøg!H91+(Virksomhedsbesøg!H122/2))*0.4)</f>
        <v>0</v>
      </c>
      <c r="I43" s="5">
        <f>((Virksomhedsbesøg!I91+(Virksomhedsbesøg!I122/2))*0.4)</f>
        <v>0.12987012987012989</v>
      </c>
      <c r="J43" s="5">
        <f t="shared" si="2"/>
        <v>4.1033800636449644</v>
      </c>
    </row>
    <row r="44" spans="1:10" x14ac:dyDescent="0.3">
      <c r="A44" s="4" t="s">
        <v>23</v>
      </c>
      <c r="B44" s="5">
        <f>((Virksomhedsbesøg!B92+(Virksomhedsbesøg!B123/2))*0.4)</f>
        <v>0</v>
      </c>
      <c r="C44" s="5">
        <f>((Virksomhedsbesøg!C92+(Virksomhedsbesøg!C123/2))*0.4)</f>
        <v>0</v>
      </c>
      <c r="D44" s="5">
        <f>((Virksomhedsbesøg!D92+(Virksomhedsbesøg!D123/2))*0.4)</f>
        <v>0</v>
      </c>
      <c r="E44" s="5">
        <f>((Virksomhedsbesøg!E92+(Virksomhedsbesøg!E123/2))*0.4)</f>
        <v>0</v>
      </c>
      <c r="F44" s="5">
        <f>((Virksomhedsbesøg!F92+(Virksomhedsbesøg!F123/2))*0.4)</f>
        <v>19.227906976744187</v>
      </c>
      <c r="G44" s="5">
        <f>((Virksomhedsbesøg!G92+(Virksomhedsbesøg!G123/2))*0.4)</f>
        <v>0</v>
      </c>
      <c r="H44" s="5">
        <f>((Virksomhedsbesøg!H92+(Virksomhedsbesøg!H123/2))*0.4)</f>
        <v>0</v>
      </c>
      <c r="I44" s="5">
        <f>((Virksomhedsbesøg!I92+(Virksomhedsbesøg!I123/2))*0.4)</f>
        <v>4.0259740259740262</v>
      </c>
      <c r="J44" s="5">
        <f t="shared" si="2"/>
        <v>23.253881002718213</v>
      </c>
    </row>
    <row r="45" spans="1:10" x14ac:dyDescent="0.3">
      <c r="A45" s="4" t="s">
        <v>24</v>
      </c>
      <c r="B45" s="5">
        <f>((Virksomhedsbesøg!B93+(Virksomhedsbesøg!B124/2))*0.4)</f>
        <v>0</v>
      </c>
      <c r="C45" s="5">
        <f>((Virksomhedsbesøg!C93+(Virksomhedsbesøg!C124/2))*0.4)</f>
        <v>0</v>
      </c>
      <c r="D45" s="5">
        <f>((Virksomhedsbesøg!D93+(Virksomhedsbesøg!D124/2))*0.4)</f>
        <v>0</v>
      </c>
      <c r="E45" s="5">
        <f>((Virksomhedsbesøg!E93+(Virksomhedsbesøg!E124/2))*0.4)</f>
        <v>0</v>
      </c>
      <c r="F45" s="5">
        <f>((Virksomhedsbesøg!F93+(Virksomhedsbesøg!F124/2))*0.4)</f>
        <v>13.953488372093023</v>
      </c>
      <c r="G45" s="5">
        <f>((Virksomhedsbesøg!G93+(Virksomhedsbesøg!G124/2))*0.4)</f>
        <v>0</v>
      </c>
      <c r="H45" s="5">
        <f>((Virksomhedsbesøg!H93+(Virksomhedsbesøg!H124/2))*0.4)</f>
        <v>0</v>
      </c>
      <c r="I45" s="5">
        <f>((Virksomhedsbesøg!I93+(Virksomhedsbesøg!I124/2))*0.4)</f>
        <v>0.12987012987012989</v>
      </c>
      <c r="J45" s="5">
        <f t="shared" si="2"/>
        <v>14.083358501963152</v>
      </c>
    </row>
    <row r="46" spans="1:10" x14ac:dyDescent="0.3">
      <c r="A46" s="4" t="s">
        <v>25</v>
      </c>
      <c r="B46" s="5">
        <f>((Virksomhedsbesøg!B94+(Virksomhedsbesøg!B125/2))*0.4)</f>
        <v>12.086956521739131</v>
      </c>
      <c r="C46" s="5">
        <f>((Virksomhedsbesøg!C94+(Virksomhedsbesøg!C125/2))*0.4)</f>
        <v>0</v>
      </c>
      <c r="D46" s="5">
        <f>((Virksomhedsbesøg!D94+(Virksomhedsbesøg!D125/2))*0.4)</f>
        <v>0</v>
      </c>
      <c r="E46" s="5">
        <f>((Virksomhedsbesøg!E94+(Virksomhedsbesøg!E125/2))*0.4)</f>
        <v>6.8874172185430469</v>
      </c>
      <c r="F46" s="5">
        <f>((Virksomhedsbesøg!F94+(Virksomhedsbesøg!F125/2))*0.4)</f>
        <v>0</v>
      </c>
      <c r="G46" s="5">
        <f>((Virksomhedsbesøg!G94+(Virksomhedsbesøg!G125/2))*0.4)</f>
        <v>0</v>
      </c>
      <c r="H46" s="5">
        <f>((Virksomhedsbesøg!H94+(Virksomhedsbesøg!H125/2))*0.4)</f>
        <v>0</v>
      </c>
      <c r="I46" s="5">
        <f>((Virksomhedsbesøg!I94+(Virksomhedsbesøg!I125/2))*0.4)</f>
        <v>0</v>
      </c>
      <c r="J46" s="5">
        <f t="shared" si="2"/>
        <v>18.974373740282179</v>
      </c>
    </row>
    <row r="47" spans="1:10" x14ac:dyDescent="0.3">
      <c r="A47" s="4" t="s">
        <v>26</v>
      </c>
      <c r="B47" s="5">
        <f>((Virksomhedsbesøg!B95+(Virksomhedsbesøg!B126/2))*0.4)</f>
        <v>0</v>
      </c>
      <c r="C47" s="5">
        <f>((Virksomhedsbesøg!C95+(Virksomhedsbesøg!C126/2))*0.4)</f>
        <v>1.7543859649122806</v>
      </c>
      <c r="D47" s="5">
        <f>((Virksomhedsbesøg!D95+(Virksomhedsbesøg!D126/2))*0.4)</f>
        <v>1.3245033112582782</v>
      </c>
      <c r="E47" s="5">
        <f>((Virksomhedsbesøg!E95+(Virksomhedsbesøg!E126/2))*0.4)</f>
        <v>9.2052980132450326</v>
      </c>
      <c r="F47" s="5">
        <f>((Virksomhedsbesøg!F95+(Virksomhedsbesøg!F126/2))*0.4)</f>
        <v>0</v>
      </c>
      <c r="G47" s="5">
        <f>((Virksomhedsbesøg!G95+(Virksomhedsbesøg!G126/2))*0.4)</f>
        <v>0</v>
      </c>
      <c r="H47" s="5">
        <f>((Virksomhedsbesøg!H95+(Virksomhedsbesøg!H126/2))*0.4)</f>
        <v>24.137931034482762</v>
      </c>
      <c r="I47" s="5">
        <f>((Virksomhedsbesøg!I95+(Virksomhedsbesøg!I126/2))*0.4)</f>
        <v>7.0129870129870131</v>
      </c>
      <c r="J47" s="5">
        <f t="shared" si="2"/>
        <v>43.435105336885364</v>
      </c>
    </row>
    <row r="48" spans="1:10" x14ac:dyDescent="0.3">
      <c r="A48" s="4" t="s">
        <v>27</v>
      </c>
      <c r="B48" s="5">
        <f>((Virksomhedsbesøg!B96+(Virksomhedsbesøg!B127/2))*0.4)</f>
        <v>0</v>
      </c>
      <c r="C48" s="5">
        <f>((Virksomhedsbesøg!C96+(Virksomhedsbesøg!C127/2))*0.4)</f>
        <v>31.578947368421055</v>
      </c>
      <c r="D48" s="5">
        <f>((Virksomhedsbesøg!D96+(Virksomhedsbesøg!D127/2))*0.4)</f>
        <v>1.9867549668874174</v>
      </c>
      <c r="E48" s="5">
        <f>((Virksomhedsbesøg!E96+(Virksomhedsbesøg!E127/2))*0.4)</f>
        <v>3.1788079470198678</v>
      </c>
      <c r="F48" s="5">
        <f>((Virksomhedsbesøg!F96+(Virksomhedsbesøg!F127/2))*0.4)</f>
        <v>0</v>
      </c>
      <c r="G48" s="5">
        <f>((Virksomhedsbesøg!G96+(Virksomhedsbesøg!G127/2))*0.4)</f>
        <v>0</v>
      </c>
      <c r="H48" s="5">
        <f>((Virksomhedsbesøg!H96+(Virksomhedsbesøg!H127/2))*0.4)</f>
        <v>18.773946360153257</v>
      </c>
      <c r="I48" s="5">
        <f>((Virksomhedsbesøg!I96+(Virksomhedsbesøg!I127/2))*0.4)</f>
        <v>0</v>
      </c>
      <c r="J48" s="5">
        <f t="shared" si="2"/>
        <v>55.518456642481596</v>
      </c>
    </row>
    <row r="49" spans="1:10" x14ac:dyDescent="0.3">
      <c r="A49" s="4" t="s">
        <v>28</v>
      </c>
      <c r="B49" s="5">
        <f>((Virksomhedsbesøg!B97+(Virksomhedsbesøg!B128/2))*0.4)</f>
        <v>1.2173913043478262</v>
      </c>
      <c r="C49" s="5">
        <f>((Virksomhedsbesøg!C97+(Virksomhedsbesøg!C128/2))*0.4)</f>
        <v>0</v>
      </c>
      <c r="D49" s="5">
        <f>((Virksomhedsbesøg!D97+(Virksomhedsbesøg!D128/2))*0.4)</f>
        <v>11.09271523178808</v>
      </c>
      <c r="E49" s="5">
        <f>((Virksomhedsbesøg!E97+(Virksomhedsbesøg!E128/2))*0.4)</f>
        <v>2.185430463576159</v>
      </c>
      <c r="F49" s="5">
        <f>((Virksomhedsbesøg!F97+(Virksomhedsbesøg!F128/2))*0.4)</f>
        <v>0</v>
      </c>
      <c r="G49" s="5">
        <f>((Virksomhedsbesøg!G97+(Virksomhedsbesøg!G128/2))*0.4)</f>
        <v>8.0896686159844062</v>
      </c>
      <c r="H49" s="5">
        <f>((Virksomhedsbesøg!H97+(Virksomhedsbesøg!H128/2))*0.4)</f>
        <v>0</v>
      </c>
      <c r="I49" s="5">
        <f>((Virksomhedsbesøg!I97+(Virksomhedsbesøg!I128/2))*0.4)</f>
        <v>6.2337662337662341</v>
      </c>
      <c r="J49" s="5">
        <f t="shared" si="2"/>
        <v>28.818971849462706</v>
      </c>
    </row>
    <row r="50" spans="1:10" x14ac:dyDescent="0.3">
      <c r="A50" s="4" t="s">
        <v>55</v>
      </c>
      <c r="B50" s="5">
        <f>((Virksomhedsbesøg!B98+(Virksomhedsbesøg!B129/2))*0.4)</f>
        <v>6.9565217391304346</v>
      </c>
      <c r="C50" s="5">
        <f>((Virksomhedsbesøg!C98+(Virksomhedsbesøg!C129/2))*0.4)</f>
        <v>0</v>
      </c>
      <c r="D50" s="5">
        <f>((Virksomhedsbesøg!D98+(Virksomhedsbesøg!D129/2))*0.4)</f>
        <v>0</v>
      </c>
      <c r="E50" s="5">
        <f>((Virksomhedsbesøg!E98+(Virksomhedsbesøg!E129/2))*0.4)</f>
        <v>6.6225165562913912E-2</v>
      </c>
      <c r="F50" s="5">
        <f>((Virksomhedsbesøg!F98+(Virksomhedsbesøg!F129/2))*0.4)</f>
        <v>0</v>
      </c>
      <c r="G50" s="5">
        <f>((Virksomhedsbesøg!G98+(Virksomhedsbesøg!G129/2))*0.4)</f>
        <v>13.352826510721247</v>
      </c>
      <c r="H50" s="5">
        <f>((Virksomhedsbesøg!H98+(Virksomhedsbesøg!H129/2))*0.4)</f>
        <v>0</v>
      </c>
      <c r="I50" s="5">
        <f>((Virksomhedsbesøg!I98+(Virksomhedsbesøg!I129/2))*0.4)</f>
        <v>0</v>
      </c>
      <c r="J50" s="5">
        <f t="shared" si="2"/>
        <v>20.375573415414596</v>
      </c>
    </row>
    <row r="51" spans="1:10" x14ac:dyDescent="0.3">
      <c r="A51" s="4" t="s">
        <v>72</v>
      </c>
      <c r="B51" s="5">
        <f>((Virksomhedsbesøg!B99+(Virksomhedsbesøg!B130/2))*0.4)</f>
        <v>8.6956521739130432E-2</v>
      </c>
      <c r="C51" s="5">
        <f>((Virksomhedsbesøg!C99+(Virksomhedsbesøg!C130/2))*0.4)</f>
        <v>0</v>
      </c>
      <c r="D51" s="5">
        <f>((Virksomhedsbesøg!D99+(Virksomhedsbesøg!D130/2))*0.4)</f>
        <v>0</v>
      </c>
      <c r="E51" s="5">
        <f>((Virksomhedsbesøg!E99+(Virksomhedsbesøg!E130/2))*0.4)</f>
        <v>0</v>
      </c>
      <c r="F51" s="5">
        <f>((Virksomhedsbesøg!F99+(Virksomhedsbesøg!F130/2))*0.4)</f>
        <v>0</v>
      </c>
      <c r="G51" s="5">
        <f>((Virksomhedsbesøg!G99+(Virksomhedsbesøg!G130/2))*0.4)</f>
        <v>0</v>
      </c>
      <c r="H51" s="5">
        <f>((Virksomhedsbesøg!H99+(Virksomhedsbesøg!H130/2))*0.4)</f>
        <v>6.8965517241379306</v>
      </c>
      <c r="I51" s="5">
        <f>((Virksomhedsbesøg!I99+(Virksomhedsbesøg!I130/2))*0.4)</f>
        <v>0.90909090909090906</v>
      </c>
      <c r="J51" s="5">
        <f t="shared" si="2"/>
        <v>7.8925991549679706</v>
      </c>
    </row>
    <row r="52" spans="1:10" x14ac:dyDescent="0.3">
      <c r="A52" s="4" t="s">
        <v>73</v>
      </c>
      <c r="B52" s="5">
        <f>((Virksomhedsbesøg!B100+(Virksomhedsbesøg!B131/2))*0.4)</f>
        <v>0</v>
      </c>
      <c r="C52" s="5">
        <f>((Virksomhedsbesøg!C100+(Virksomhedsbesøg!C131/2))*0.4)</f>
        <v>0</v>
      </c>
      <c r="D52" s="5">
        <f>((Virksomhedsbesøg!D100+(Virksomhedsbesøg!D131/2))*0.4)</f>
        <v>0</v>
      </c>
      <c r="E52" s="5">
        <f>((Virksomhedsbesøg!E100+(Virksomhedsbesøg!E131/2))*0.4)</f>
        <v>6.6225165562913912E-2</v>
      </c>
      <c r="F52" s="5">
        <f>((Virksomhedsbesøg!F100+(Virksomhedsbesøg!F131/2))*0.4)</f>
        <v>0</v>
      </c>
      <c r="G52" s="5">
        <f>((Virksomhedsbesøg!G100+(Virksomhedsbesøg!G131/2))*0.4)</f>
        <v>0</v>
      </c>
      <c r="H52" s="5">
        <f>((Virksomhedsbesøg!H100+(Virksomhedsbesøg!H131/2))*0.4)</f>
        <v>0.19157088122605362</v>
      </c>
      <c r="I52" s="5">
        <f>((Virksomhedsbesøg!I100+(Virksomhedsbesøg!I131/2))*0.4)</f>
        <v>0.12987012987012989</v>
      </c>
      <c r="J52" s="5">
        <f t="shared" si="2"/>
        <v>0.38766617665909742</v>
      </c>
    </row>
    <row r="53" spans="1:10" x14ac:dyDescent="0.3">
      <c r="A53" s="4" t="s">
        <v>79</v>
      </c>
      <c r="B53" s="5"/>
      <c r="C53" s="5"/>
      <c r="D53" s="5"/>
      <c r="E53" s="5"/>
      <c r="F53" s="5"/>
      <c r="G53" s="5">
        <f>((Virksomhedsbesøg!G101+(Virksomhedsbesøg!G132/2))*0.4)</f>
        <v>7.60233918128655</v>
      </c>
      <c r="H53" s="5"/>
      <c r="I53" s="5"/>
      <c r="J53" s="5">
        <f t="shared" si="2"/>
        <v>7.60233918128655</v>
      </c>
    </row>
    <row r="54" spans="1:10" x14ac:dyDescent="0.3">
      <c r="A54" s="4" t="s">
        <v>74</v>
      </c>
      <c r="B54" s="5">
        <f>((Virksomhedsbesøg!B102+(Virksomhedsbesøg!B133/2))*0.4)</f>
        <v>0.95652173913043481</v>
      </c>
      <c r="C54" s="5">
        <f>((Virksomhedsbesøg!C102+(Virksomhedsbesøg!C133/2))*0.4)</f>
        <v>0</v>
      </c>
      <c r="D54" s="5">
        <f>((Virksomhedsbesøg!D102+(Virksomhedsbesøg!D133/2))*0.4)</f>
        <v>0</v>
      </c>
      <c r="E54" s="5">
        <f>((Virksomhedsbesøg!E102+(Virksomhedsbesøg!E133/2))*0.4)</f>
        <v>0.79470198675496695</v>
      </c>
      <c r="F54" s="5">
        <f>((Virksomhedsbesøg!F102+(Virksomhedsbesøg!F133/2))*0.4)</f>
        <v>0</v>
      </c>
      <c r="G54" s="5">
        <f>((Virksomhedsbesøg!G102+(Virksomhedsbesøg!G133/2))*0.4)</f>
        <v>0</v>
      </c>
      <c r="H54" s="5">
        <f>((Virksomhedsbesøg!H102+(Virksomhedsbesøg!H133/2))*0.4)</f>
        <v>0</v>
      </c>
      <c r="I54" s="5">
        <f>((Virksomhedsbesøg!I102+(Virksomhedsbesøg!I133/2))*0.4)</f>
        <v>0</v>
      </c>
      <c r="J54" s="5">
        <f t="shared" si="2"/>
        <v>1.7512237258854018</v>
      </c>
    </row>
    <row r="55" spans="1:10" x14ac:dyDescent="0.3">
      <c r="A55" s="4" t="s">
        <v>32</v>
      </c>
      <c r="B55" s="5">
        <f>SUM(B36:B54)</f>
        <v>50.000000000000014</v>
      </c>
      <c r="C55" s="5">
        <f t="shared" ref="C55:I55" si="3">SUM(C36:C54)</f>
        <v>33.333333333333336</v>
      </c>
      <c r="D55" s="5">
        <f t="shared" si="3"/>
        <v>50</v>
      </c>
      <c r="E55" s="5">
        <f t="shared" si="3"/>
        <v>50</v>
      </c>
      <c r="F55" s="5">
        <f t="shared" si="3"/>
        <v>33.181395348837214</v>
      </c>
      <c r="G55" s="5">
        <f t="shared" si="3"/>
        <v>50</v>
      </c>
      <c r="H55" s="5">
        <f t="shared" si="3"/>
        <v>50.000000000000007</v>
      </c>
      <c r="I55" s="5">
        <f t="shared" si="3"/>
        <v>49.999999999999986</v>
      </c>
      <c r="J55" s="5">
        <f>SUM(B55:I55)</f>
        <v>366.51472868217058</v>
      </c>
    </row>
    <row r="67" spans="1:10" ht="30" customHeight="1" x14ac:dyDescent="0.3">
      <c r="A67" t="s">
        <v>38</v>
      </c>
      <c r="D67" s="26" t="s">
        <v>12</v>
      </c>
      <c r="E67" s="27"/>
      <c r="F67" s="27"/>
    </row>
    <row r="68" spans="1:10" x14ac:dyDescent="0.3">
      <c r="A68" s="4" t="s">
        <v>2</v>
      </c>
      <c r="B68" s="4" t="s">
        <v>3</v>
      </c>
      <c r="C68" s="4" t="s">
        <v>4</v>
      </c>
      <c r="D68" s="4" t="s">
        <v>5</v>
      </c>
      <c r="E68" s="4" t="s">
        <v>6</v>
      </c>
      <c r="F68" s="4" t="s">
        <v>7</v>
      </c>
      <c r="G68" s="4" t="s">
        <v>8</v>
      </c>
      <c r="H68" s="4" t="s">
        <v>9</v>
      </c>
      <c r="I68" s="4" t="s">
        <v>10</v>
      </c>
      <c r="J68" s="4"/>
    </row>
    <row r="69" spans="1:10" x14ac:dyDescent="0.3">
      <c r="A69" s="4" t="s">
        <v>17</v>
      </c>
      <c r="B69" s="5">
        <f>((Virksomhedsbesøg!B115+Virksomhedsbesøg!B148)/2)*0.4</f>
        <v>0</v>
      </c>
      <c r="C69" s="5">
        <f>((Virksomhedsbesøg!C115+Virksomhedsbesøg!C148)/2)*0.4</f>
        <v>0</v>
      </c>
      <c r="D69" s="5">
        <f>((Virksomhedsbesøg!D115+Virksomhedsbesøg!D148)/2)*0.4</f>
        <v>0</v>
      </c>
      <c r="E69" s="5">
        <f>((Virksomhedsbesøg!E115+Virksomhedsbesøg!E148)/2)*0.4</f>
        <v>4.5298013245033113</v>
      </c>
      <c r="F69" s="5">
        <f>((Virksomhedsbesøg!F115+Virksomhedsbesøg!F148)/2)*0.4</f>
        <v>0</v>
      </c>
      <c r="G69" s="5">
        <f>((Virksomhedsbesøg!G115+Virksomhedsbesøg!G148)/2)*0.4</f>
        <v>1.0526315789473684</v>
      </c>
      <c r="H69" s="5">
        <f>((Virksomhedsbesøg!H115+Virksomhedsbesøg!H148)/2)*0.4</f>
        <v>0</v>
      </c>
      <c r="I69" s="5">
        <f>((Virksomhedsbesøg!I115+Virksomhedsbesøg!I148)/2)*0.4</f>
        <v>4.2077922077922079</v>
      </c>
      <c r="J69" s="5">
        <f>SUM(B69:I69)</f>
        <v>9.7902251112428864</v>
      </c>
    </row>
    <row r="70" spans="1:10" x14ac:dyDescent="0.3">
      <c r="A70" s="4" t="s">
        <v>18</v>
      </c>
      <c r="B70" s="5">
        <f>((Virksomhedsbesøg!B116+Virksomhedsbesøg!B149)/2)*0.4</f>
        <v>0</v>
      </c>
      <c r="C70" s="5">
        <f>((Virksomhedsbesøg!C116+Virksomhedsbesøg!C149)/2)*0.4</f>
        <v>0</v>
      </c>
      <c r="D70" s="5">
        <f>((Virksomhedsbesøg!D116+Virksomhedsbesøg!D149)/2)*0.4</f>
        <v>9.7350993377483448</v>
      </c>
      <c r="E70" s="5">
        <f>((Virksomhedsbesøg!E116+Virksomhedsbesøg!E149)/2)*0.4</f>
        <v>5.9602649006622519</v>
      </c>
      <c r="F70" s="5">
        <f>((Virksomhedsbesøg!F116+Virksomhedsbesøg!F149)/2)*0.4</f>
        <v>0</v>
      </c>
      <c r="G70" s="5">
        <f>((Virksomhedsbesøg!G116+Virksomhedsbesøg!G149)/2)*0.4</f>
        <v>0</v>
      </c>
      <c r="H70" s="5">
        <f>((Virksomhedsbesøg!H116+Virksomhedsbesøg!H149)/2)*0.4</f>
        <v>0</v>
      </c>
      <c r="I70" s="5">
        <f>((Virksomhedsbesøg!I116+Virksomhedsbesøg!I149)/2)*0.4</f>
        <v>7.4805194805194803</v>
      </c>
      <c r="J70" s="5">
        <f t="shared" ref="J70:J87" si="4">SUM(B70:I70)</f>
        <v>23.175883718930077</v>
      </c>
    </row>
    <row r="71" spans="1:10" x14ac:dyDescent="0.3">
      <c r="A71" s="4" t="s">
        <v>19</v>
      </c>
      <c r="B71" s="5">
        <f>((Virksomhedsbesøg!B117+Virksomhedsbesøg!B150)/2)*0.4</f>
        <v>10.330434782608696</v>
      </c>
      <c r="C71" s="5">
        <f>((Virksomhedsbesøg!C117+Virksomhedsbesøg!C150)/2)*0.4</f>
        <v>0</v>
      </c>
      <c r="D71" s="5">
        <f>((Virksomhedsbesøg!D117+Virksomhedsbesøg!D150)/2)*0.4</f>
        <v>9.7350993377483448</v>
      </c>
      <c r="E71" s="5">
        <f>((Virksomhedsbesøg!E117+Virksomhedsbesøg!E150)/2)*0.4</f>
        <v>11.205298013245034</v>
      </c>
      <c r="F71" s="5">
        <f>((Virksomhedsbesøg!F117+Virksomhedsbesøg!F150)/2)*0.4</f>
        <v>0</v>
      </c>
      <c r="G71" s="5">
        <f>((Virksomhedsbesøg!G117+Virksomhedsbesøg!G150)/2)*0.4</f>
        <v>14.502923976608187</v>
      </c>
      <c r="H71" s="5">
        <f>((Virksomhedsbesøg!H117+Virksomhedsbesøg!H150)/2)*0.4</f>
        <v>0</v>
      </c>
      <c r="I71" s="5">
        <f>((Virksomhedsbesøg!I117+Virksomhedsbesøg!I150)/2)*0.4</f>
        <v>10.129870129870131</v>
      </c>
      <c r="J71" s="5">
        <f t="shared" si="4"/>
        <v>55.903626240080399</v>
      </c>
    </row>
    <row r="72" spans="1:10" x14ac:dyDescent="0.3">
      <c r="A72" s="4" t="s">
        <v>20</v>
      </c>
      <c r="B72" s="5">
        <f>((Virksomhedsbesøg!B118+Virksomhedsbesøg!B151)/2)*0.4</f>
        <v>0</v>
      </c>
      <c r="C72" s="5">
        <f>((Virksomhedsbesøg!C118+Virksomhedsbesøg!C151)/2)*0.4</f>
        <v>0</v>
      </c>
      <c r="D72" s="5">
        <f>((Virksomhedsbesøg!D118+Virksomhedsbesøg!D151)/2)*0.4</f>
        <v>0</v>
      </c>
      <c r="E72" s="5">
        <f>((Virksomhedsbesøg!E118+Virksomhedsbesøg!E151)/2)*0.4</f>
        <v>0</v>
      </c>
      <c r="F72" s="5">
        <f>((Virksomhedsbesøg!F118+Virksomhedsbesøg!F151)/2)*0.4</f>
        <v>0</v>
      </c>
      <c r="G72" s="5">
        <f>((Virksomhedsbesøg!G118+Virksomhedsbesøg!G151)/2)*0.4</f>
        <v>0</v>
      </c>
      <c r="H72" s="5">
        <f>((Virksomhedsbesøg!H118+Virksomhedsbesøg!H151)/2)*0.4</f>
        <v>0</v>
      </c>
      <c r="I72" s="5">
        <f>((Virksomhedsbesøg!I118+Virksomhedsbesøg!I151)/2)*0.4</f>
        <v>1.2467532467532469</v>
      </c>
      <c r="J72" s="5">
        <f t="shared" si="4"/>
        <v>1.2467532467532469</v>
      </c>
    </row>
    <row r="73" spans="1:10" x14ac:dyDescent="0.3">
      <c r="A73" s="4" t="s">
        <v>29</v>
      </c>
      <c r="B73" s="5">
        <f>((Virksomhedsbesøg!B119+Virksomhedsbesøg!B152)/2)*0.4</f>
        <v>15.130434782608695</v>
      </c>
      <c r="C73" s="5">
        <f>((Virksomhedsbesøg!C119+Virksomhedsbesøg!C152)/2)*0.4</f>
        <v>0</v>
      </c>
      <c r="D73" s="5">
        <f>((Virksomhedsbesøg!D119+Virksomhedsbesøg!D152)/2)*0.4</f>
        <v>0</v>
      </c>
      <c r="E73" s="5">
        <f>((Virksomhedsbesøg!E119+Virksomhedsbesøg!E152)/2)*0.4</f>
        <v>2.9403973509933774</v>
      </c>
      <c r="F73" s="5">
        <f>((Virksomhedsbesøg!F119+Virksomhedsbesøg!F152)/2)*0.4</f>
        <v>0</v>
      </c>
      <c r="G73" s="5">
        <f>((Virksomhedsbesøg!G119+Virksomhedsbesøg!G152)/2)*0.4</f>
        <v>0</v>
      </c>
      <c r="H73" s="5">
        <f>((Virksomhedsbesøg!H119+Virksomhedsbesøg!H152)/2)*0.4</f>
        <v>0</v>
      </c>
      <c r="I73" s="5">
        <f>((Virksomhedsbesøg!I119+Virksomhedsbesøg!I152)/2)*0.4</f>
        <v>2.1818181818181817</v>
      </c>
      <c r="J73" s="5">
        <f t="shared" si="4"/>
        <v>20.252650315420254</v>
      </c>
    </row>
    <row r="74" spans="1:10" x14ac:dyDescent="0.3">
      <c r="A74" s="4" t="s">
        <v>16</v>
      </c>
      <c r="B74" s="5">
        <f>((Virksomhedsbesøg!B120+Virksomhedsbesøg!B153)/2)*0.4</f>
        <v>8.9739130434782606</v>
      </c>
      <c r="C74" s="5">
        <f>((Virksomhedsbesøg!C120+Virksomhedsbesøg!C153)/2)*0.4</f>
        <v>0</v>
      </c>
      <c r="D74" s="5">
        <f>((Virksomhedsbesøg!D120+Virksomhedsbesøg!D153)/2)*0.4</f>
        <v>23.245033112582782</v>
      </c>
      <c r="E74" s="5">
        <f>((Virksomhedsbesøg!E120+Virksomhedsbesøg!E153)/2)*0.4</f>
        <v>3.7350993377483444</v>
      </c>
      <c r="F74" s="5">
        <f>((Virksomhedsbesøg!F120+Virksomhedsbesøg!F153)/2)*0.4</f>
        <v>0</v>
      </c>
      <c r="G74" s="5">
        <f>((Virksomhedsbesøg!G120+Virksomhedsbesøg!G153)/2)*0.4</f>
        <v>9.590643274853802</v>
      </c>
      <c r="H74" s="5">
        <f>((Virksomhedsbesøg!H120+Virksomhedsbesøg!H153)/2)*0.4</f>
        <v>0</v>
      </c>
      <c r="I74" s="5">
        <f>((Virksomhedsbesøg!I120+Virksomhedsbesøg!I153)/2)*0.4</f>
        <v>8.5714285714285712</v>
      </c>
      <c r="J74" s="5">
        <f t="shared" si="4"/>
        <v>54.116117340091762</v>
      </c>
    </row>
    <row r="75" spans="1:10" x14ac:dyDescent="0.3">
      <c r="A75" s="4" t="s">
        <v>21</v>
      </c>
      <c r="B75" s="5">
        <f>((Virksomhedsbesøg!B121+Virksomhedsbesøg!B154)/2)*0.4</f>
        <v>0</v>
      </c>
      <c r="C75" s="5">
        <f>((Virksomhedsbesøg!C121+Virksomhedsbesøg!C154)/2)*0.4</f>
        <v>0</v>
      </c>
      <c r="D75" s="5">
        <f>((Virksomhedsbesøg!D121+Virksomhedsbesøg!D154)/2)*0.4</f>
        <v>0</v>
      </c>
      <c r="E75" s="5">
        <f>((Virksomhedsbesøg!E121+Virksomhedsbesøg!E154)/2)*0.4</f>
        <v>0</v>
      </c>
      <c r="F75" s="5">
        <f>((Virksomhedsbesøg!F121+Virksomhedsbesøg!F154)/2)*0.4</f>
        <v>0</v>
      </c>
      <c r="G75" s="5">
        <f>((Virksomhedsbesøg!G121+Virksomhedsbesøg!G154)/2)*0.4</f>
        <v>0</v>
      </c>
      <c r="H75" s="5">
        <f>((Virksomhedsbesøg!H121+Virksomhedsbesøg!H154)/2)*0.4</f>
        <v>0</v>
      </c>
      <c r="I75" s="5">
        <f>((Virksomhedsbesøg!I121+Virksomhedsbesøg!I154)/2)*0.4</f>
        <v>3.8961038961038961</v>
      </c>
      <c r="J75" s="5">
        <f t="shared" si="4"/>
        <v>3.8961038961038961</v>
      </c>
    </row>
    <row r="76" spans="1:10" x14ac:dyDescent="0.3">
      <c r="A76" s="4" t="s">
        <v>22</v>
      </c>
      <c r="B76" s="5">
        <f>((Virksomhedsbesøg!B122+Virksomhedsbesøg!B155)/2)*0.4</f>
        <v>0</v>
      </c>
      <c r="C76" s="5">
        <f>((Virksomhedsbesøg!C122+Virksomhedsbesøg!C155)/2)*0.4</f>
        <v>0</v>
      </c>
      <c r="D76" s="5">
        <f>((Virksomhedsbesøg!D122+Virksomhedsbesøg!D155)/2)*0.4</f>
        <v>0</v>
      </c>
      <c r="E76" s="5">
        <f>((Virksomhedsbesøg!E122+Virksomhedsbesøg!E155)/2)*0.4</f>
        <v>4.7682119205298017</v>
      </c>
      <c r="F76" s="5">
        <f>((Virksomhedsbesøg!F122+Virksomhedsbesøg!F155)/2)*0.4</f>
        <v>0</v>
      </c>
      <c r="G76" s="5">
        <f>((Virksomhedsbesøg!G122+Virksomhedsbesøg!G155)/2)*0.4</f>
        <v>0</v>
      </c>
      <c r="H76" s="5">
        <f>((Virksomhedsbesøg!H122+Virksomhedsbesøg!H155)/2)*0.4</f>
        <v>0</v>
      </c>
      <c r="I76" s="5">
        <f>((Virksomhedsbesøg!I122+Virksomhedsbesøg!I155)/2)*0.4</f>
        <v>0.15584415584415587</v>
      </c>
      <c r="J76" s="5">
        <f t="shared" si="4"/>
        <v>4.9240560763739571</v>
      </c>
    </row>
    <row r="77" spans="1:10" x14ac:dyDescent="0.3">
      <c r="A77" s="4" t="s">
        <v>23</v>
      </c>
      <c r="B77" s="5">
        <f>((Virksomhedsbesøg!B123+Virksomhedsbesøg!B156)/2)*0.4</f>
        <v>0</v>
      </c>
      <c r="C77" s="5">
        <f>((Virksomhedsbesøg!C123+Virksomhedsbesøg!C156)/2)*0.4</f>
        <v>0</v>
      </c>
      <c r="D77" s="5">
        <f>((Virksomhedsbesøg!D123+Virksomhedsbesøg!D156)/2)*0.4</f>
        <v>0</v>
      </c>
      <c r="E77" s="5">
        <f>((Virksomhedsbesøg!E123+Virksomhedsbesøg!E156)/2)*0.4</f>
        <v>0</v>
      </c>
      <c r="F77" s="5">
        <f>((Virksomhedsbesøg!F123+Virksomhedsbesøg!F156)/2)*0.4</f>
        <v>23.255813953488374</v>
      </c>
      <c r="G77" s="5">
        <f>((Virksomhedsbesøg!G123+Virksomhedsbesøg!G156)/2)*0.4</f>
        <v>0</v>
      </c>
      <c r="H77" s="5">
        <f>((Virksomhedsbesøg!H123+Virksomhedsbesøg!H156)/2)*0.4</f>
        <v>0</v>
      </c>
      <c r="I77" s="5">
        <f>((Virksomhedsbesøg!I123+Virksomhedsbesøg!I156)/2)*0.4</f>
        <v>4.8311688311688314</v>
      </c>
      <c r="J77" s="5">
        <f t="shared" si="4"/>
        <v>28.086982784657206</v>
      </c>
    </row>
    <row r="78" spans="1:10" x14ac:dyDescent="0.3">
      <c r="A78" s="4" t="s">
        <v>24</v>
      </c>
      <c r="B78" s="5">
        <f>((Virksomhedsbesøg!B124+Virksomhedsbesøg!B157)/2)*0.4</f>
        <v>0</v>
      </c>
      <c r="C78" s="5">
        <f>((Virksomhedsbesøg!C124+Virksomhedsbesøg!C157)/2)*0.4</f>
        <v>0</v>
      </c>
      <c r="D78" s="5">
        <f>((Virksomhedsbesøg!D124+Virksomhedsbesøg!D157)/2)*0.4</f>
        <v>0</v>
      </c>
      <c r="E78" s="5">
        <f>((Virksomhedsbesøg!E124+Virksomhedsbesøg!E157)/2)*0.4</f>
        <v>0</v>
      </c>
      <c r="F78" s="5">
        <f>((Virksomhedsbesøg!F124+Virksomhedsbesøg!F157)/2)*0.4</f>
        <v>16.744186046511629</v>
      </c>
      <c r="G78" s="5">
        <f>((Virksomhedsbesøg!G124+Virksomhedsbesøg!G157)/2)*0.4</f>
        <v>0</v>
      </c>
      <c r="H78" s="5">
        <f>((Virksomhedsbesøg!H124+Virksomhedsbesøg!H157)/2)*0.4</f>
        <v>0</v>
      </c>
      <c r="I78" s="5">
        <f>((Virksomhedsbesøg!I124+Virksomhedsbesøg!I157)/2)*0.4</f>
        <v>0.15584415584415587</v>
      </c>
      <c r="J78" s="5">
        <f t="shared" si="4"/>
        <v>16.900030202355786</v>
      </c>
    </row>
    <row r="79" spans="1:10" x14ac:dyDescent="0.3">
      <c r="A79" s="4" t="s">
        <v>25</v>
      </c>
      <c r="B79" s="5">
        <f>((Virksomhedsbesøg!B125+Virksomhedsbesøg!B158)/2)*0.4</f>
        <v>14.504347826086956</v>
      </c>
      <c r="C79" s="5">
        <f>((Virksomhedsbesøg!C125+Virksomhedsbesøg!C158)/2)*0.4</f>
        <v>0</v>
      </c>
      <c r="D79" s="5">
        <f>((Virksomhedsbesøg!D125+Virksomhedsbesøg!D158)/2)*0.4</f>
        <v>0</v>
      </c>
      <c r="E79" s="5">
        <f>((Virksomhedsbesøg!E125+Virksomhedsbesøg!E158)/2)*0.4</f>
        <v>8.2649006622516552</v>
      </c>
      <c r="F79" s="5">
        <f>((Virksomhedsbesøg!F125+Virksomhedsbesøg!F158)/2)*0.4</f>
        <v>0</v>
      </c>
      <c r="G79" s="5">
        <f>((Virksomhedsbesøg!G125+Virksomhedsbesøg!G158)/2)*0.4</f>
        <v>0</v>
      </c>
      <c r="H79" s="5">
        <f>((Virksomhedsbesøg!H125+Virksomhedsbesøg!H158)/2)*0.4</f>
        <v>0</v>
      </c>
      <c r="I79" s="5">
        <f>((Virksomhedsbesøg!I125+Virksomhedsbesøg!I158)/2)*0.4</f>
        <v>0</v>
      </c>
      <c r="J79" s="5">
        <f t="shared" si="4"/>
        <v>22.769248488338611</v>
      </c>
    </row>
    <row r="80" spans="1:10" x14ac:dyDescent="0.3">
      <c r="A80" s="4" t="s">
        <v>26</v>
      </c>
      <c r="B80" s="5">
        <f>((Virksomhedsbesøg!B126+Virksomhedsbesøg!B159)/2)*0.4</f>
        <v>0</v>
      </c>
      <c r="C80" s="5">
        <f>((Virksomhedsbesøg!C126+Virksomhedsbesøg!C159)/2)*0.4</f>
        <v>2.1052631578947367</v>
      </c>
      <c r="D80" s="5">
        <f>((Virksomhedsbesøg!D126+Virksomhedsbesøg!D159)/2)*0.4</f>
        <v>1.5894039735099339</v>
      </c>
      <c r="E80" s="5">
        <f>((Virksomhedsbesøg!E126+Virksomhedsbesøg!E159)/2)*0.4</f>
        <v>11.04635761589404</v>
      </c>
      <c r="F80" s="5">
        <f>((Virksomhedsbesøg!F126+Virksomhedsbesøg!F159)/2)*0.4</f>
        <v>0</v>
      </c>
      <c r="G80" s="5">
        <f>((Virksomhedsbesøg!G126+Virksomhedsbesøg!G159)/2)*0.4</f>
        <v>0</v>
      </c>
      <c r="H80" s="5">
        <f>((Virksomhedsbesøg!H126+Virksomhedsbesøg!H159)/2)*0.4</f>
        <v>28.965517241379317</v>
      </c>
      <c r="I80" s="5">
        <f>((Virksomhedsbesøg!I126+Virksomhedsbesøg!I159)/2)*0.4</f>
        <v>8.4155844155844157</v>
      </c>
      <c r="J80" s="5">
        <f t="shared" si="4"/>
        <v>52.122126404262445</v>
      </c>
    </row>
    <row r="81" spans="1:10" x14ac:dyDescent="0.3">
      <c r="A81" s="4" t="s">
        <v>27</v>
      </c>
      <c r="B81" s="5">
        <f>((Virksomhedsbesøg!B127+Virksomhedsbesøg!B160)/2)*0.4</f>
        <v>0</v>
      </c>
      <c r="C81" s="5">
        <f>((Virksomhedsbesøg!C127+Virksomhedsbesøg!C160)/2)*0.4</f>
        <v>37.89473684210526</v>
      </c>
      <c r="D81" s="5">
        <f>((Virksomhedsbesøg!D127+Virksomhedsbesøg!D160)/2)*0.4</f>
        <v>2.3841059602649008</v>
      </c>
      <c r="E81" s="5">
        <f>((Virksomhedsbesøg!E127+Virksomhedsbesøg!E160)/2)*0.4</f>
        <v>3.8145695364238414</v>
      </c>
      <c r="F81" s="5">
        <f>((Virksomhedsbesøg!F127+Virksomhedsbesøg!F160)/2)*0.4</f>
        <v>0</v>
      </c>
      <c r="G81" s="5">
        <f>((Virksomhedsbesøg!G127+Virksomhedsbesøg!G160)/2)*0.4</f>
        <v>0</v>
      </c>
      <c r="H81" s="5">
        <f>((Virksomhedsbesøg!H127+Virksomhedsbesøg!H160)/2)*0.4</f>
        <v>22.52873563218391</v>
      </c>
      <c r="I81" s="5">
        <f>((Virksomhedsbesøg!I127+Virksomhedsbesøg!I160)/2)*0.4</f>
        <v>0</v>
      </c>
      <c r="J81" s="5">
        <f t="shared" si="4"/>
        <v>66.62214797097792</v>
      </c>
    </row>
    <row r="82" spans="1:10" x14ac:dyDescent="0.3">
      <c r="A82" s="4" t="s">
        <v>28</v>
      </c>
      <c r="B82" s="5">
        <f>((Virksomhedsbesøg!B128+Virksomhedsbesøg!B161)/2)*0.4</f>
        <v>1.4608695652173913</v>
      </c>
      <c r="C82" s="5">
        <f>((Virksomhedsbesøg!C128+Virksomhedsbesøg!C161)/2)*0.4</f>
        <v>0</v>
      </c>
      <c r="D82" s="5">
        <f>((Virksomhedsbesøg!D128+Virksomhedsbesøg!D161)/2)*0.4</f>
        <v>13.311258278145695</v>
      </c>
      <c r="E82" s="5">
        <f>((Virksomhedsbesøg!E128+Virksomhedsbesøg!E161)/2)*0.4</f>
        <v>2.6225165562913908</v>
      </c>
      <c r="F82" s="5">
        <f>((Virksomhedsbesøg!F128+Virksomhedsbesøg!F161)/2)*0.4</f>
        <v>0</v>
      </c>
      <c r="G82" s="5">
        <f>((Virksomhedsbesøg!G128+Virksomhedsbesøg!G161)/2)*0.4</f>
        <v>9.7076023391812853</v>
      </c>
      <c r="H82" s="5">
        <f>((Virksomhedsbesøg!H128+Virksomhedsbesøg!H161)/2)*0.4</f>
        <v>0</v>
      </c>
      <c r="I82" s="5">
        <f>((Virksomhedsbesøg!I128+Virksomhedsbesøg!I161)/2)*0.4</f>
        <v>7.4805194805194803</v>
      </c>
      <c r="J82" s="5">
        <f t="shared" si="4"/>
        <v>34.582766219355243</v>
      </c>
    </row>
    <row r="83" spans="1:10" x14ac:dyDescent="0.3">
      <c r="A83" s="4" t="s">
        <v>55</v>
      </c>
      <c r="B83" s="5">
        <f>((Virksomhedsbesøg!B129+Virksomhedsbesøg!B162)/2)*0.4</f>
        <v>8.3478260869565215</v>
      </c>
      <c r="C83" s="5">
        <f>((Virksomhedsbesøg!C129+Virksomhedsbesøg!C162)/2)*0.4</f>
        <v>0</v>
      </c>
      <c r="D83" s="5">
        <f>((Virksomhedsbesøg!D129+Virksomhedsbesøg!D162)/2)*0.4</f>
        <v>0</v>
      </c>
      <c r="E83" s="5">
        <f>((Virksomhedsbesøg!E129+Virksomhedsbesøg!E162)/2)*0.4</f>
        <v>7.9470198675496692E-2</v>
      </c>
      <c r="F83" s="5">
        <f>((Virksomhedsbesøg!F129+Virksomhedsbesøg!F162)/2)*0.4</f>
        <v>0</v>
      </c>
      <c r="G83" s="5">
        <f>((Virksomhedsbesøg!G129+Virksomhedsbesøg!G162)/2)*0.4</f>
        <v>16.023391812865494</v>
      </c>
      <c r="H83" s="5">
        <f>((Virksomhedsbesøg!H129+Virksomhedsbesøg!H162)/2)*0.4</f>
        <v>0</v>
      </c>
      <c r="I83" s="5">
        <f>((Virksomhedsbesøg!I129+Virksomhedsbesøg!I162)/2)*0.4</f>
        <v>0</v>
      </c>
      <c r="J83" s="5">
        <f t="shared" si="4"/>
        <v>24.450688098497512</v>
      </c>
    </row>
    <row r="84" spans="1:10" x14ac:dyDescent="0.3">
      <c r="A84" s="4" t="s">
        <v>72</v>
      </c>
      <c r="B84" s="5">
        <f>((Virksomhedsbesøg!B130+Virksomhedsbesøg!B163)/2)*0.4</f>
        <v>0.10434782608695653</v>
      </c>
      <c r="C84" s="5">
        <f>((Virksomhedsbesøg!C130+Virksomhedsbesøg!C163)/2)*0.4</f>
        <v>0</v>
      </c>
      <c r="D84" s="5">
        <f>((Virksomhedsbesøg!D130+Virksomhedsbesøg!D163)/2)*0.4</f>
        <v>0</v>
      </c>
      <c r="E84" s="5">
        <f>((Virksomhedsbesøg!E130+Virksomhedsbesøg!E163)/2)*0.4</f>
        <v>0</v>
      </c>
      <c r="F84" s="5">
        <f>((Virksomhedsbesøg!F130+Virksomhedsbesøg!F163)/2)*0.4</f>
        <v>0</v>
      </c>
      <c r="G84" s="5">
        <f>((Virksomhedsbesøg!G130+Virksomhedsbesøg!G163)/2)*0.4</f>
        <v>0</v>
      </c>
      <c r="H84" s="5">
        <f>((Virksomhedsbesøg!H130+Virksomhedsbesøg!H163)/2)*0.4</f>
        <v>8.2758620689655178</v>
      </c>
      <c r="I84" s="5">
        <f>((Virksomhedsbesøg!I130+Virksomhedsbesøg!I163)/2)*0.4</f>
        <v>1.0909090909090908</v>
      </c>
      <c r="J84" s="5">
        <f>SUM(B84:I84)</f>
        <v>9.4711189859615637</v>
      </c>
    </row>
    <row r="85" spans="1:10" x14ac:dyDescent="0.3">
      <c r="A85" s="4" t="s">
        <v>73</v>
      </c>
      <c r="B85" s="5">
        <f>((Virksomhedsbesøg!B131+Virksomhedsbesøg!B164)/2)*0.4</f>
        <v>0</v>
      </c>
      <c r="C85" s="5">
        <f>((Virksomhedsbesøg!C131+Virksomhedsbesøg!C164)/2)*0.4</f>
        <v>0</v>
      </c>
      <c r="D85" s="5">
        <f>((Virksomhedsbesøg!D131+Virksomhedsbesøg!D164)/2)*0.4</f>
        <v>0</v>
      </c>
      <c r="E85" s="5">
        <f>((Virksomhedsbesøg!E131+Virksomhedsbesøg!E164)/2)*0.4</f>
        <v>7.9470198675496692E-2</v>
      </c>
      <c r="F85" s="5">
        <f>((Virksomhedsbesøg!F131+Virksomhedsbesøg!F164)/2)*0.4</f>
        <v>0</v>
      </c>
      <c r="G85" s="5">
        <f>((Virksomhedsbesøg!G131+Virksomhedsbesøg!G164)/2)*0.4</f>
        <v>0</v>
      </c>
      <c r="H85" s="5">
        <f>((Virksomhedsbesøg!H131+Virksomhedsbesøg!H164)/2)*0.4</f>
        <v>0.22988505747126436</v>
      </c>
      <c r="I85" s="5">
        <f>((Virksomhedsbesøg!I131+Virksomhedsbesøg!I164)/2)*0.4</f>
        <v>0.15584415584415587</v>
      </c>
      <c r="J85" s="5">
        <f t="shared" si="4"/>
        <v>0.46519941199091697</v>
      </c>
    </row>
    <row r="86" spans="1:10" x14ac:dyDescent="0.3">
      <c r="A86" s="4" t="s">
        <v>79</v>
      </c>
      <c r="B86" s="5"/>
      <c r="C86" s="5"/>
      <c r="D86" s="5"/>
      <c r="E86" s="5"/>
      <c r="F86" s="5"/>
      <c r="G86" s="5">
        <f>((Virksomhedsbesøg!G132+Virksomhedsbesøg!G165)/2)*0.4</f>
        <v>9.1228070175438596</v>
      </c>
      <c r="H86" s="5"/>
      <c r="I86" s="5"/>
      <c r="J86" s="5">
        <f t="shared" si="4"/>
        <v>9.1228070175438596</v>
      </c>
    </row>
    <row r="87" spans="1:10" x14ac:dyDescent="0.3">
      <c r="A87" s="4" t="s">
        <v>74</v>
      </c>
      <c r="B87" s="5">
        <f>((Virksomhedsbesøg!B133+Virksomhedsbesøg!B166)/2)*0.4</f>
        <v>1.1478260869565218</v>
      </c>
      <c r="C87" s="5">
        <f>((Virksomhedsbesøg!C133+Virksomhedsbesøg!C166)/2)*0.4</f>
        <v>0</v>
      </c>
      <c r="D87" s="5">
        <f>((Virksomhedsbesøg!D133+Virksomhedsbesøg!D166)/2)*0.4</f>
        <v>0</v>
      </c>
      <c r="E87" s="5">
        <f>((Virksomhedsbesøg!E133+Virksomhedsbesøg!E166)/2)*0.4</f>
        <v>0.95364238410596036</v>
      </c>
      <c r="F87" s="5">
        <f>((Virksomhedsbesøg!F133+Virksomhedsbesøg!F166)/2)*0.4</f>
        <v>0</v>
      </c>
      <c r="G87" s="5">
        <f>((Virksomhedsbesøg!G133+Virksomhedsbesøg!G166)/2)*0.4</f>
        <v>0</v>
      </c>
      <c r="H87" s="5">
        <f>((Virksomhedsbesøg!H133+Virksomhedsbesøg!H166)/2)*0.4</f>
        <v>0</v>
      </c>
      <c r="I87" s="5">
        <f>((Virksomhedsbesøg!I133+Virksomhedsbesøg!I166)/2)*0.4</f>
        <v>0</v>
      </c>
      <c r="J87" s="5">
        <f t="shared" si="4"/>
        <v>2.101468471062482</v>
      </c>
    </row>
    <row r="88" spans="1:10" x14ac:dyDescent="0.3">
      <c r="A88" s="4" t="s">
        <v>32</v>
      </c>
      <c r="B88" s="5">
        <f>SUM(B69:B87)</f>
        <v>60.000000000000007</v>
      </c>
      <c r="C88" s="5">
        <f t="shared" ref="C88:I88" si="5">SUM(C69:C87)</f>
        <v>40</v>
      </c>
      <c r="D88" s="5">
        <f t="shared" si="5"/>
        <v>60</v>
      </c>
      <c r="E88" s="5">
        <f t="shared" si="5"/>
        <v>60</v>
      </c>
      <c r="F88" s="5">
        <f t="shared" si="5"/>
        <v>40</v>
      </c>
      <c r="G88" s="5">
        <f t="shared" si="5"/>
        <v>60</v>
      </c>
      <c r="H88" s="5">
        <f t="shared" si="5"/>
        <v>60.000000000000007</v>
      </c>
      <c r="I88" s="5">
        <f t="shared" si="5"/>
        <v>60.000000000000014</v>
      </c>
      <c r="J88" s="5">
        <f>SUM(B88:I88)</f>
        <v>440</v>
      </c>
    </row>
    <row r="100" spans="1:10" ht="29.25" customHeight="1" x14ac:dyDescent="0.3">
      <c r="A100" t="s">
        <v>38</v>
      </c>
      <c r="D100" s="26" t="s">
        <v>13</v>
      </c>
      <c r="E100" s="27"/>
      <c r="F100" s="27"/>
    </row>
    <row r="101" spans="1:10" x14ac:dyDescent="0.3">
      <c r="A101" s="4" t="s">
        <v>2</v>
      </c>
      <c r="B101" s="4" t="s">
        <v>3</v>
      </c>
      <c r="C101" s="4" t="s">
        <v>4</v>
      </c>
      <c r="D101" s="4" t="s">
        <v>5</v>
      </c>
      <c r="E101" s="4" t="s">
        <v>6</v>
      </c>
      <c r="F101" s="4" t="s">
        <v>7</v>
      </c>
      <c r="G101" s="4" t="s">
        <v>8</v>
      </c>
      <c r="H101" s="4" t="s">
        <v>9</v>
      </c>
      <c r="I101" s="4" t="s">
        <v>10</v>
      </c>
      <c r="J101" s="4"/>
    </row>
    <row r="102" spans="1:10" x14ac:dyDescent="0.3">
      <c r="A102" s="4" t="s">
        <v>17</v>
      </c>
      <c r="B102" s="8">
        <f>((Virksomhedsbesøg!B148+Virksomhedsbesøg!B181)/2)*0.4</f>
        <v>0</v>
      </c>
      <c r="C102" s="8">
        <f>((Virksomhedsbesøg!C148+Virksomhedsbesøg!C181)/2)*0.4</f>
        <v>0</v>
      </c>
      <c r="D102" s="8">
        <f>((Virksomhedsbesøg!D148+Virksomhedsbesøg!D181)/2)*0.4</f>
        <v>0</v>
      </c>
      <c r="E102" s="8">
        <f>((Virksomhedsbesøg!E148+Virksomhedsbesøg!E181)/2)*0.4</f>
        <v>4.5298013245033113</v>
      </c>
      <c r="F102" s="8">
        <f>((Virksomhedsbesøg!F148+Virksomhedsbesøg!F181)/2)*0.4</f>
        <v>0</v>
      </c>
      <c r="G102" s="8">
        <f>((Virksomhedsbesøg!G148+Virksomhedsbesøg!G181)/2)*0.4</f>
        <v>1.0526315789473684</v>
      </c>
      <c r="H102" s="8">
        <f>((Virksomhedsbesøg!H148+Virksomhedsbesøg!H181)/2)*0.4</f>
        <v>0</v>
      </c>
      <c r="I102" s="8">
        <f>((Virksomhedsbesøg!I148+Virksomhedsbesøg!I181)/2)*0.4</f>
        <v>4.2077922077922079</v>
      </c>
      <c r="J102" s="5">
        <f>SUM(B102:I102)</f>
        <v>9.7902251112428864</v>
      </c>
    </row>
    <row r="103" spans="1:10" x14ac:dyDescent="0.3">
      <c r="A103" s="4" t="s">
        <v>18</v>
      </c>
      <c r="B103" s="8">
        <f>((Virksomhedsbesøg!B149+Virksomhedsbesøg!B182)/2)*0.4</f>
        <v>0</v>
      </c>
      <c r="C103" s="8">
        <f>((Virksomhedsbesøg!C149+Virksomhedsbesøg!C182)/2)*0.4</f>
        <v>0</v>
      </c>
      <c r="D103" s="8">
        <f>((Virksomhedsbesøg!D149+Virksomhedsbesøg!D182)/2)*0.4</f>
        <v>9.7350993377483448</v>
      </c>
      <c r="E103" s="8">
        <f>((Virksomhedsbesøg!E149+Virksomhedsbesøg!E182)/2)*0.4</f>
        <v>5.9602649006622519</v>
      </c>
      <c r="F103" s="8">
        <f>((Virksomhedsbesøg!F149+Virksomhedsbesøg!F182)/2)*0.4</f>
        <v>0</v>
      </c>
      <c r="G103" s="8">
        <f>((Virksomhedsbesøg!G149+Virksomhedsbesøg!G182)/2)*0.4</f>
        <v>0</v>
      </c>
      <c r="H103" s="8">
        <f>((Virksomhedsbesøg!H149+Virksomhedsbesøg!H182)/2)*0.4</f>
        <v>0</v>
      </c>
      <c r="I103" s="8">
        <f>((Virksomhedsbesøg!I149+Virksomhedsbesøg!I182)/2)*0.4</f>
        <v>7.4805194805194803</v>
      </c>
      <c r="J103" s="5">
        <f t="shared" ref="J103:J120" si="6">SUM(B103:I103)</f>
        <v>23.175883718930077</v>
      </c>
    </row>
    <row r="104" spans="1:10" x14ac:dyDescent="0.3">
      <c r="A104" s="4" t="s">
        <v>19</v>
      </c>
      <c r="B104" s="8">
        <f>((Virksomhedsbesøg!B150+Virksomhedsbesøg!B183)/2)*0.4</f>
        <v>10.330434782608696</v>
      </c>
      <c r="C104" s="8">
        <f>((Virksomhedsbesøg!C150+Virksomhedsbesøg!C183)/2)*0.4</f>
        <v>0</v>
      </c>
      <c r="D104" s="8">
        <f>((Virksomhedsbesøg!D150+Virksomhedsbesøg!D183)/2)*0.4</f>
        <v>9.7350993377483448</v>
      </c>
      <c r="E104" s="8">
        <f>((Virksomhedsbesøg!E150+Virksomhedsbesøg!E183)/2)*0.4</f>
        <v>11.205298013245034</v>
      </c>
      <c r="F104" s="8">
        <f>((Virksomhedsbesøg!F150+Virksomhedsbesøg!F183)/2)*0.4</f>
        <v>0</v>
      </c>
      <c r="G104" s="8">
        <f>((Virksomhedsbesøg!G150+Virksomhedsbesøg!G183)/2)*0.4</f>
        <v>14.502923976608187</v>
      </c>
      <c r="H104" s="8">
        <f>((Virksomhedsbesøg!H150+Virksomhedsbesøg!H183)/2)*0.4</f>
        <v>0</v>
      </c>
      <c r="I104" s="8">
        <f>((Virksomhedsbesøg!I150+Virksomhedsbesøg!I183)/2)*0.4</f>
        <v>10.129870129870131</v>
      </c>
      <c r="J104" s="5">
        <f t="shared" si="6"/>
        <v>55.903626240080399</v>
      </c>
    </row>
    <row r="105" spans="1:10" x14ac:dyDescent="0.3">
      <c r="A105" s="4" t="s">
        <v>20</v>
      </c>
      <c r="B105" s="8">
        <f>((Virksomhedsbesøg!B151+Virksomhedsbesøg!B184)/2)*0.4</f>
        <v>0</v>
      </c>
      <c r="C105" s="8">
        <f>((Virksomhedsbesøg!C151+Virksomhedsbesøg!C184)/2)*0.4</f>
        <v>0</v>
      </c>
      <c r="D105" s="8">
        <f>((Virksomhedsbesøg!D151+Virksomhedsbesøg!D184)/2)*0.4</f>
        <v>0</v>
      </c>
      <c r="E105" s="8">
        <f>((Virksomhedsbesøg!E151+Virksomhedsbesøg!E184)/2)*0.4</f>
        <v>0</v>
      </c>
      <c r="F105" s="8">
        <f>((Virksomhedsbesøg!F151+Virksomhedsbesøg!F184)/2)*0.4</f>
        <v>0</v>
      </c>
      <c r="G105" s="8">
        <f>((Virksomhedsbesøg!G151+Virksomhedsbesøg!G184)/2)*0.4</f>
        <v>0</v>
      </c>
      <c r="H105" s="8">
        <f>((Virksomhedsbesøg!H151+Virksomhedsbesøg!H184)/2)*0.4</f>
        <v>0</v>
      </c>
      <c r="I105" s="8">
        <f>((Virksomhedsbesøg!I151+Virksomhedsbesøg!I184)/2)*0.4</f>
        <v>1.2467532467532469</v>
      </c>
      <c r="J105" s="5">
        <f t="shared" si="6"/>
        <v>1.2467532467532469</v>
      </c>
    </row>
    <row r="106" spans="1:10" x14ac:dyDescent="0.3">
      <c r="A106" s="4" t="s">
        <v>29</v>
      </c>
      <c r="B106" s="8">
        <f>((Virksomhedsbesøg!B152+Virksomhedsbesøg!B185)/2)*0.4</f>
        <v>15.130434782608695</v>
      </c>
      <c r="C106" s="8">
        <f>((Virksomhedsbesøg!C152+Virksomhedsbesøg!C185)/2)*0.4</f>
        <v>0</v>
      </c>
      <c r="D106" s="8">
        <f>((Virksomhedsbesøg!D152+Virksomhedsbesøg!D185)/2)*0.4</f>
        <v>0</v>
      </c>
      <c r="E106" s="8">
        <f>((Virksomhedsbesøg!E152+Virksomhedsbesøg!E185)/2)*0.4</f>
        <v>2.9403973509933774</v>
      </c>
      <c r="F106" s="8">
        <f>((Virksomhedsbesøg!F152+Virksomhedsbesøg!F185)/2)*0.4</f>
        <v>0</v>
      </c>
      <c r="G106" s="8">
        <f>((Virksomhedsbesøg!G152+Virksomhedsbesøg!G185)/2)*0.4</f>
        <v>0</v>
      </c>
      <c r="H106" s="8">
        <f>((Virksomhedsbesøg!H152+Virksomhedsbesøg!H185)/2)*0.4</f>
        <v>0</v>
      </c>
      <c r="I106" s="8">
        <f>((Virksomhedsbesøg!I152+Virksomhedsbesøg!I185)/2)*0.4</f>
        <v>2.1818181818181817</v>
      </c>
      <c r="J106" s="5">
        <f t="shared" si="6"/>
        <v>20.252650315420254</v>
      </c>
    </row>
    <row r="107" spans="1:10" x14ac:dyDescent="0.3">
      <c r="A107" s="4" t="s">
        <v>16</v>
      </c>
      <c r="B107" s="8">
        <f>((Virksomhedsbesøg!B153+Virksomhedsbesøg!B186)/2)*0.4</f>
        <v>8.9739130434782606</v>
      </c>
      <c r="C107" s="8">
        <f>((Virksomhedsbesøg!C153+Virksomhedsbesøg!C186)/2)*0.4</f>
        <v>0</v>
      </c>
      <c r="D107" s="8">
        <f>((Virksomhedsbesøg!D153+Virksomhedsbesøg!D186)/2)*0.4</f>
        <v>23.245033112582782</v>
      </c>
      <c r="E107" s="8">
        <f>((Virksomhedsbesøg!E153+Virksomhedsbesøg!E186)/2)*0.4</f>
        <v>3.7350993377483444</v>
      </c>
      <c r="F107" s="8">
        <f>((Virksomhedsbesøg!F153+Virksomhedsbesøg!F186)/2)*0.4</f>
        <v>0</v>
      </c>
      <c r="G107" s="8">
        <f>((Virksomhedsbesøg!G153+Virksomhedsbesøg!G186)/2)*0.4</f>
        <v>9.590643274853802</v>
      </c>
      <c r="H107" s="8">
        <f>((Virksomhedsbesøg!H153+Virksomhedsbesøg!H186)/2)*0.4</f>
        <v>0</v>
      </c>
      <c r="I107" s="8">
        <f>((Virksomhedsbesøg!I153+Virksomhedsbesøg!I186)/2)*0.4</f>
        <v>8.5714285714285712</v>
      </c>
      <c r="J107" s="5">
        <f t="shared" si="6"/>
        <v>54.116117340091762</v>
      </c>
    </row>
    <row r="108" spans="1:10" x14ac:dyDescent="0.3">
      <c r="A108" s="4" t="s">
        <v>21</v>
      </c>
      <c r="B108" s="8">
        <f>((Virksomhedsbesøg!B154+Virksomhedsbesøg!B187)/2)*0.4</f>
        <v>0</v>
      </c>
      <c r="C108" s="8">
        <f>((Virksomhedsbesøg!C154+Virksomhedsbesøg!C187)/2)*0.4</f>
        <v>0</v>
      </c>
      <c r="D108" s="8">
        <f>((Virksomhedsbesøg!D154+Virksomhedsbesøg!D187)/2)*0.4</f>
        <v>0</v>
      </c>
      <c r="E108" s="8">
        <f>((Virksomhedsbesøg!E154+Virksomhedsbesøg!E187)/2)*0.4</f>
        <v>0</v>
      </c>
      <c r="F108" s="8">
        <f>((Virksomhedsbesøg!F154+Virksomhedsbesøg!F187)/2)*0.4</f>
        <v>0</v>
      </c>
      <c r="G108" s="8">
        <f>((Virksomhedsbesøg!G154+Virksomhedsbesøg!G187)/2)*0.4</f>
        <v>0</v>
      </c>
      <c r="H108" s="8">
        <f>((Virksomhedsbesøg!H154+Virksomhedsbesøg!H187)/2)*0.4</f>
        <v>0</v>
      </c>
      <c r="I108" s="8">
        <f>((Virksomhedsbesøg!I154+Virksomhedsbesøg!I187)/2)*0.4</f>
        <v>3.8961038961038961</v>
      </c>
      <c r="J108" s="5">
        <f t="shared" si="6"/>
        <v>3.8961038961038961</v>
      </c>
    </row>
    <row r="109" spans="1:10" x14ac:dyDescent="0.3">
      <c r="A109" s="4" t="s">
        <v>22</v>
      </c>
      <c r="B109" s="8">
        <f>((Virksomhedsbesøg!B155+Virksomhedsbesøg!B188)/2)*0.4</f>
        <v>0</v>
      </c>
      <c r="C109" s="8">
        <f>((Virksomhedsbesøg!C155+Virksomhedsbesøg!C188)/2)*0.4</f>
        <v>0</v>
      </c>
      <c r="D109" s="8">
        <f>((Virksomhedsbesøg!D155+Virksomhedsbesøg!D188)/2)*0.4</f>
        <v>0</v>
      </c>
      <c r="E109" s="8">
        <f>((Virksomhedsbesøg!E155+Virksomhedsbesøg!E188)/2)*0.4</f>
        <v>4.7682119205298017</v>
      </c>
      <c r="F109" s="8">
        <f>((Virksomhedsbesøg!F155+Virksomhedsbesøg!F188)/2)*0.4</f>
        <v>0</v>
      </c>
      <c r="G109" s="8">
        <f>((Virksomhedsbesøg!G155+Virksomhedsbesøg!G188)/2)*0.4</f>
        <v>0</v>
      </c>
      <c r="H109" s="8">
        <f>((Virksomhedsbesøg!H155+Virksomhedsbesøg!H188)/2)*0.4</f>
        <v>0</v>
      </c>
      <c r="I109" s="8">
        <f>((Virksomhedsbesøg!I155+Virksomhedsbesøg!I188)/2)*0.4</f>
        <v>0.15584415584415587</v>
      </c>
      <c r="J109" s="5">
        <f t="shared" si="6"/>
        <v>4.9240560763739571</v>
      </c>
    </row>
    <row r="110" spans="1:10" x14ac:dyDescent="0.3">
      <c r="A110" s="4" t="s">
        <v>23</v>
      </c>
      <c r="B110" s="8">
        <f>((Virksomhedsbesøg!B156+Virksomhedsbesøg!B189)/2)*0.4</f>
        <v>0</v>
      </c>
      <c r="C110" s="8">
        <f>((Virksomhedsbesøg!C156+Virksomhedsbesøg!C189)/2)*0.4</f>
        <v>0</v>
      </c>
      <c r="D110" s="8">
        <f>((Virksomhedsbesøg!D156+Virksomhedsbesøg!D189)/2)*0.4</f>
        <v>0</v>
      </c>
      <c r="E110" s="8">
        <f>((Virksomhedsbesøg!E156+Virksomhedsbesøg!E189)/2)*0.4</f>
        <v>0</v>
      </c>
      <c r="F110" s="8">
        <f>((Virksomhedsbesøg!F156+Virksomhedsbesøg!F189)/2)*0.4</f>
        <v>23.255813953488374</v>
      </c>
      <c r="G110" s="8">
        <f>((Virksomhedsbesøg!G156+Virksomhedsbesøg!G189)/2)*0.4</f>
        <v>0</v>
      </c>
      <c r="H110" s="8">
        <f>((Virksomhedsbesøg!H156+Virksomhedsbesøg!H189)/2)*0.4</f>
        <v>0</v>
      </c>
      <c r="I110" s="8">
        <f>((Virksomhedsbesøg!I156+Virksomhedsbesøg!I189)/2)*0.4</f>
        <v>4.8311688311688314</v>
      </c>
      <c r="J110" s="5">
        <f t="shared" si="6"/>
        <v>28.086982784657206</v>
      </c>
    </row>
    <row r="111" spans="1:10" x14ac:dyDescent="0.3">
      <c r="A111" s="4" t="s">
        <v>24</v>
      </c>
      <c r="B111" s="8">
        <f>((Virksomhedsbesøg!B157+Virksomhedsbesøg!B190)/2)*0.4</f>
        <v>0</v>
      </c>
      <c r="C111" s="8">
        <f>((Virksomhedsbesøg!C157+Virksomhedsbesøg!C190)/2)*0.4</f>
        <v>0</v>
      </c>
      <c r="D111" s="8">
        <f>((Virksomhedsbesøg!D157+Virksomhedsbesøg!D190)/2)*0.4</f>
        <v>0</v>
      </c>
      <c r="E111" s="8">
        <f>((Virksomhedsbesøg!E157+Virksomhedsbesøg!E190)/2)*0.4</f>
        <v>0</v>
      </c>
      <c r="F111" s="8">
        <f>((Virksomhedsbesøg!F157+Virksomhedsbesøg!F190)/2)*0.4</f>
        <v>16.744186046511629</v>
      </c>
      <c r="G111" s="8">
        <f>((Virksomhedsbesøg!G157+Virksomhedsbesøg!G190)/2)*0.4</f>
        <v>0</v>
      </c>
      <c r="H111" s="8">
        <f>((Virksomhedsbesøg!H157+Virksomhedsbesøg!H190)/2)*0.4</f>
        <v>0</v>
      </c>
      <c r="I111" s="8">
        <f>((Virksomhedsbesøg!I157+Virksomhedsbesøg!I190)/2)*0.4</f>
        <v>0.15584415584415587</v>
      </c>
      <c r="J111" s="5">
        <f t="shared" si="6"/>
        <v>16.900030202355786</v>
      </c>
    </row>
    <row r="112" spans="1:10" x14ac:dyDescent="0.3">
      <c r="A112" s="4" t="s">
        <v>25</v>
      </c>
      <c r="B112" s="8">
        <f>((Virksomhedsbesøg!B158+Virksomhedsbesøg!B191)/2)*0.4</f>
        <v>14.504347826086956</v>
      </c>
      <c r="C112" s="8">
        <f>((Virksomhedsbesøg!C158+Virksomhedsbesøg!C191)/2)*0.4</f>
        <v>0</v>
      </c>
      <c r="D112" s="8">
        <f>((Virksomhedsbesøg!D158+Virksomhedsbesøg!D191)/2)*0.4</f>
        <v>0</v>
      </c>
      <c r="E112" s="8">
        <f>((Virksomhedsbesøg!E158+Virksomhedsbesøg!E191)/2)*0.4</f>
        <v>8.2649006622516552</v>
      </c>
      <c r="F112" s="8">
        <f>((Virksomhedsbesøg!F158+Virksomhedsbesøg!F191)/2)*0.4</f>
        <v>0</v>
      </c>
      <c r="G112" s="8">
        <f>((Virksomhedsbesøg!G158+Virksomhedsbesøg!G191)/2)*0.4</f>
        <v>0</v>
      </c>
      <c r="H112" s="8">
        <f>((Virksomhedsbesøg!H158+Virksomhedsbesøg!H191)/2)*0.4</f>
        <v>0</v>
      </c>
      <c r="I112" s="8">
        <f>((Virksomhedsbesøg!I158+Virksomhedsbesøg!I191)/2)*0.4</f>
        <v>0</v>
      </c>
      <c r="J112" s="5">
        <f t="shared" si="6"/>
        <v>22.769248488338611</v>
      </c>
    </row>
    <row r="113" spans="1:10" x14ac:dyDescent="0.3">
      <c r="A113" s="4" t="s">
        <v>26</v>
      </c>
      <c r="B113" s="8">
        <f>((Virksomhedsbesøg!B159+Virksomhedsbesøg!B192)/2)*0.4</f>
        <v>0</v>
      </c>
      <c r="C113" s="8">
        <f>((Virksomhedsbesøg!C159+Virksomhedsbesøg!C192)/2)*0.4</f>
        <v>2.1052631578947367</v>
      </c>
      <c r="D113" s="8">
        <f>((Virksomhedsbesøg!D159+Virksomhedsbesøg!D192)/2)*0.4</f>
        <v>1.5894039735099339</v>
      </c>
      <c r="E113" s="8">
        <f>((Virksomhedsbesøg!E159+Virksomhedsbesøg!E192)/2)*0.4</f>
        <v>11.04635761589404</v>
      </c>
      <c r="F113" s="8">
        <f>((Virksomhedsbesøg!F159+Virksomhedsbesøg!F192)/2)*0.4</f>
        <v>0</v>
      </c>
      <c r="G113" s="8">
        <f>((Virksomhedsbesøg!G159+Virksomhedsbesøg!G192)/2)*0.4</f>
        <v>0</v>
      </c>
      <c r="H113" s="8">
        <f>((Virksomhedsbesøg!H159+Virksomhedsbesøg!H192)/2)*0.4</f>
        <v>28.965517241379317</v>
      </c>
      <c r="I113" s="8">
        <f>((Virksomhedsbesøg!I159+Virksomhedsbesøg!I192)/2)*0.4</f>
        <v>8.4155844155844157</v>
      </c>
      <c r="J113" s="5">
        <f t="shared" si="6"/>
        <v>52.122126404262445</v>
      </c>
    </row>
    <row r="114" spans="1:10" x14ac:dyDescent="0.3">
      <c r="A114" s="4" t="s">
        <v>27</v>
      </c>
      <c r="B114" s="8">
        <f>((Virksomhedsbesøg!B160+Virksomhedsbesøg!B193)/2)*0.4</f>
        <v>0</v>
      </c>
      <c r="C114" s="8">
        <f>((Virksomhedsbesøg!C160+Virksomhedsbesøg!C193)/2)*0.4</f>
        <v>37.89473684210526</v>
      </c>
      <c r="D114" s="8">
        <f>((Virksomhedsbesøg!D160+Virksomhedsbesøg!D193)/2)*0.4</f>
        <v>2.3841059602649008</v>
      </c>
      <c r="E114" s="8">
        <f>((Virksomhedsbesøg!E160+Virksomhedsbesøg!E193)/2)*0.4</f>
        <v>3.8145695364238414</v>
      </c>
      <c r="F114" s="8">
        <f>((Virksomhedsbesøg!F160+Virksomhedsbesøg!F193)/2)*0.4</f>
        <v>0</v>
      </c>
      <c r="G114" s="8">
        <f>((Virksomhedsbesøg!G160+Virksomhedsbesøg!G193)/2)*0.4</f>
        <v>0</v>
      </c>
      <c r="H114" s="8">
        <f>((Virksomhedsbesøg!H160+Virksomhedsbesøg!H193)/2)*0.4</f>
        <v>22.52873563218391</v>
      </c>
      <c r="I114" s="8">
        <f>((Virksomhedsbesøg!I160+Virksomhedsbesøg!I193)/2)*0.4</f>
        <v>0</v>
      </c>
      <c r="J114" s="5">
        <f t="shared" si="6"/>
        <v>66.62214797097792</v>
      </c>
    </row>
    <row r="115" spans="1:10" x14ac:dyDescent="0.3">
      <c r="A115" s="4" t="s">
        <v>28</v>
      </c>
      <c r="B115" s="8">
        <f>((Virksomhedsbesøg!B161+Virksomhedsbesøg!B194)/2)*0.4</f>
        <v>1.4608695652173913</v>
      </c>
      <c r="C115" s="8">
        <f>((Virksomhedsbesøg!C161+Virksomhedsbesøg!C194)/2)*0.4</f>
        <v>0</v>
      </c>
      <c r="D115" s="8">
        <f>((Virksomhedsbesøg!D161+Virksomhedsbesøg!D194)/2)*0.4</f>
        <v>13.311258278145695</v>
      </c>
      <c r="E115" s="8">
        <f>((Virksomhedsbesøg!E161+Virksomhedsbesøg!E194)/2)*0.4</f>
        <v>2.6225165562913908</v>
      </c>
      <c r="F115" s="8">
        <f>((Virksomhedsbesøg!F161+Virksomhedsbesøg!F194)/2)*0.4</f>
        <v>0</v>
      </c>
      <c r="G115" s="8">
        <f>((Virksomhedsbesøg!G161+Virksomhedsbesøg!G194)/2)*0.4</f>
        <v>9.7076023391812853</v>
      </c>
      <c r="H115" s="8">
        <f>((Virksomhedsbesøg!H161+Virksomhedsbesøg!H194)/2)*0.4</f>
        <v>0</v>
      </c>
      <c r="I115" s="8">
        <f>((Virksomhedsbesøg!I161+Virksomhedsbesøg!I194)/2)*0.4</f>
        <v>7.4805194805194803</v>
      </c>
      <c r="J115" s="5">
        <f t="shared" si="6"/>
        <v>34.582766219355243</v>
      </c>
    </row>
    <row r="116" spans="1:10" x14ac:dyDescent="0.3">
      <c r="A116" s="4" t="s">
        <v>55</v>
      </c>
      <c r="B116" s="8">
        <f>((Virksomhedsbesøg!B162+Virksomhedsbesøg!B195)/2)*0.4</f>
        <v>8.3478260869565215</v>
      </c>
      <c r="C116" s="8">
        <f>((Virksomhedsbesøg!C162+Virksomhedsbesøg!C195)/2)*0.4</f>
        <v>0</v>
      </c>
      <c r="D116" s="8">
        <f>((Virksomhedsbesøg!D162+Virksomhedsbesøg!D195)/2)*0.4</f>
        <v>0</v>
      </c>
      <c r="E116" s="8">
        <f>((Virksomhedsbesøg!E162+Virksomhedsbesøg!E195)/2)*0.4</f>
        <v>7.9470198675496692E-2</v>
      </c>
      <c r="F116" s="8">
        <f>((Virksomhedsbesøg!F162+Virksomhedsbesøg!F195)/2)*0.4</f>
        <v>0</v>
      </c>
      <c r="G116" s="8">
        <f>((Virksomhedsbesøg!G162+Virksomhedsbesøg!G195)/2)*0.4</f>
        <v>16.023391812865494</v>
      </c>
      <c r="H116" s="8">
        <f>((Virksomhedsbesøg!H162+Virksomhedsbesøg!H195)/2)*0.4</f>
        <v>0</v>
      </c>
      <c r="I116" s="8">
        <f>((Virksomhedsbesøg!I162+Virksomhedsbesøg!I195)/2)*0.4</f>
        <v>0</v>
      </c>
      <c r="J116" s="5">
        <f t="shared" si="6"/>
        <v>24.450688098497512</v>
      </c>
    </row>
    <row r="117" spans="1:10" x14ac:dyDescent="0.3">
      <c r="A117" s="4" t="s">
        <v>72</v>
      </c>
      <c r="B117" s="8">
        <f>((Virksomhedsbesøg!B163+Virksomhedsbesøg!B196)/2)*0.4</f>
        <v>0.10434782608695653</v>
      </c>
      <c r="C117" s="8">
        <f>((Virksomhedsbesøg!C163+Virksomhedsbesøg!C196)/2)*0.4</f>
        <v>0</v>
      </c>
      <c r="D117" s="8">
        <f>((Virksomhedsbesøg!D163+Virksomhedsbesøg!D196)/2)*0.4</f>
        <v>0</v>
      </c>
      <c r="E117" s="8">
        <f>((Virksomhedsbesøg!E163+Virksomhedsbesøg!E196)/2)*0.4</f>
        <v>0</v>
      </c>
      <c r="F117" s="8">
        <f>((Virksomhedsbesøg!F163+Virksomhedsbesøg!F196)/2)*0.4</f>
        <v>0</v>
      </c>
      <c r="G117" s="8">
        <f>((Virksomhedsbesøg!G163+Virksomhedsbesøg!G196)/2)*0.4</f>
        <v>0</v>
      </c>
      <c r="H117" s="8">
        <f>((Virksomhedsbesøg!H163+Virksomhedsbesøg!H196)/2)*0.4</f>
        <v>8.2758620689655178</v>
      </c>
      <c r="I117" s="8">
        <f>((Virksomhedsbesøg!I163+Virksomhedsbesøg!I196)/2)*0.4</f>
        <v>1.0909090909090908</v>
      </c>
      <c r="J117" s="5">
        <f t="shared" si="6"/>
        <v>9.4711189859615637</v>
      </c>
    </row>
    <row r="118" spans="1:10" x14ac:dyDescent="0.3">
      <c r="A118" s="4" t="s">
        <v>73</v>
      </c>
      <c r="B118" s="8">
        <f>((Virksomhedsbesøg!B164+Virksomhedsbesøg!B197)/2)*0.4</f>
        <v>0</v>
      </c>
      <c r="C118" s="8">
        <f>((Virksomhedsbesøg!C164+Virksomhedsbesøg!C197)/2)*0.4</f>
        <v>0</v>
      </c>
      <c r="D118" s="8">
        <f>((Virksomhedsbesøg!D164+Virksomhedsbesøg!D197)/2)*0.4</f>
        <v>0</v>
      </c>
      <c r="E118" s="8">
        <f>((Virksomhedsbesøg!E164+Virksomhedsbesøg!E197)/2)*0.4</f>
        <v>7.9470198675496692E-2</v>
      </c>
      <c r="F118" s="8">
        <f>((Virksomhedsbesøg!F164+Virksomhedsbesøg!F197)/2)*0.4</f>
        <v>0</v>
      </c>
      <c r="G118" s="8">
        <f>((Virksomhedsbesøg!G164+Virksomhedsbesøg!G197)/2)*0.4</f>
        <v>0</v>
      </c>
      <c r="H118" s="8">
        <f>((Virksomhedsbesøg!H164+Virksomhedsbesøg!H197)/2)*0.4</f>
        <v>0.22988505747126436</v>
      </c>
      <c r="I118" s="8">
        <f>((Virksomhedsbesøg!I164+Virksomhedsbesøg!I197)/2)*0.4</f>
        <v>0.15584415584415587</v>
      </c>
      <c r="J118" s="5">
        <f t="shared" si="6"/>
        <v>0.46519941199091697</v>
      </c>
    </row>
    <row r="119" spans="1:10" x14ac:dyDescent="0.3">
      <c r="A119" s="4" t="s">
        <v>79</v>
      </c>
      <c r="B119" s="8"/>
      <c r="C119" s="8"/>
      <c r="D119" s="8"/>
      <c r="E119" s="8"/>
      <c r="F119" s="8"/>
      <c r="G119" s="8">
        <f>((Virksomhedsbesøg!G165+Virksomhedsbesøg!G198)/2)*0.4</f>
        <v>9.1228070175438596</v>
      </c>
      <c r="H119" s="8"/>
      <c r="I119" s="8"/>
      <c r="J119" s="5">
        <f t="shared" si="6"/>
        <v>9.1228070175438596</v>
      </c>
    </row>
    <row r="120" spans="1:10" x14ac:dyDescent="0.3">
      <c r="A120" s="4" t="s">
        <v>74</v>
      </c>
      <c r="B120" s="8">
        <f>((Virksomhedsbesøg!B166+Virksomhedsbesøg!B199)/2)*0.4</f>
        <v>1.1478260869565218</v>
      </c>
      <c r="C120" s="8">
        <f>((Virksomhedsbesøg!C166+Virksomhedsbesøg!C199)/2)*0.4</f>
        <v>0</v>
      </c>
      <c r="D120" s="8">
        <f>((Virksomhedsbesøg!D166+Virksomhedsbesøg!D199)/2)*0.4</f>
        <v>0</v>
      </c>
      <c r="E120" s="8">
        <f>((Virksomhedsbesøg!E166+Virksomhedsbesøg!E199)/2)*0.4</f>
        <v>0.95364238410596036</v>
      </c>
      <c r="F120" s="8">
        <f>((Virksomhedsbesøg!F166+Virksomhedsbesøg!F199)/2)*0.4</f>
        <v>0</v>
      </c>
      <c r="G120" s="8">
        <f>((Virksomhedsbesøg!G166+Virksomhedsbesøg!G199)/2)*0.4</f>
        <v>0</v>
      </c>
      <c r="H120" s="8">
        <f>((Virksomhedsbesøg!H166+Virksomhedsbesøg!H199)/2)*0.4</f>
        <v>0</v>
      </c>
      <c r="I120" s="8">
        <f>((Virksomhedsbesøg!I166+Virksomhedsbesøg!I199)/2)*0.4</f>
        <v>0</v>
      </c>
      <c r="J120" s="5">
        <f t="shared" si="6"/>
        <v>2.101468471062482</v>
      </c>
    </row>
    <row r="121" spans="1:10" x14ac:dyDescent="0.3">
      <c r="A121" s="4" t="s">
        <v>32</v>
      </c>
      <c r="B121" s="8">
        <f>SUM(B102:B120)</f>
        <v>60.000000000000007</v>
      </c>
      <c r="C121" s="8">
        <f t="shared" ref="C121:I121" si="7">SUM(C102:C120)</f>
        <v>40</v>
      </c>
      <c r="D121" s="8">
        <f t="shared" si="7"/>
        <v>60</v>
      </c>
      <c r="E121" s="8">
        <f t="shared" si="7"/>
        <v>60</v>
      </c>
      <c r="F121" s="8">
        <f t="shared" si="7"/>
        <v>40</v>
      </c>
      <c r="G121" s="8">
        <f t="shared" si="7"/>
        <v>60</v>
      </c>
      <c r="H121" s="8">
        <f t="shared" si="7"/>
        <v>60.000000000000007</v>
      </c>
      <c r="I121" s="8">
        <f t="shared" si="7"/>
        <v>60.000000000000014</v>
      </c>
      <c r="J121" s="8">
        <f>SUM(B121:I121)</f>
        <v>440</v>
      </c>
    </row>
    <row r="133" spans="1:10" ht="30" customHeight="1" x14ac:dyDescent="0.3">
      <c r="A133" t="s">
        <v>38</v>
      </c>
      <c r="D133" s="26" t="s">
        <v>14</v>
      </c>
      <c r="E133" s="27"/>
      <c r="F133" s="27"/>
    </row>
    <row r="134" spans="1:10" x14ac:dyDescent="0.3">
      <c r="A134" s="4" t="s">
        <v>2</v>
      </c>
      <c r="B134" s="4" t="s">
        <v>3</v>
      </c>
      <c r="C134" s="4" t="s">
        <v>4</v>
      </c>
      <c r="D134" s="4" t="s">
        <v>5</v>
      </c>
      <c r="E134" s="4" t="s">
        <v>6</v>
      </c>
      <c r="F134" s="4" t="s">
        <v>7</v>
      </c>
      <c r="G134" s="4" t="s">
        <v>8</v>
      </c>
      <c r="H134" s="4" t="s">
        <v>9</v>
      </c>
      <c r="I134" s="4" t="s">
        <v>10</v>
      </c>
      <c r="J134" s="4"/>
    </row>
    <row r="135" spans="1:10" x14ac:dyDescent="0.3">
      <c r="A135" s="4" t="s">
        <v>17</v>
      </c>
      <c r="B135" s="5">
        <f>((Virksomhedsbesøg!B181+Virksomhedsbesøg!B214)/2)*0.4</f>
        <v>0</v>
      </c>
      <c r="C135" s="5">
        <f>((Virksomhedsbesøg!C181+Virksomhedsbesøg!C214)/2)*0.4</f>
        <v>0</v>
      </c>
      <c r="D135" s="5">
        <f>((Virksomhedsbesøg!D181+Virksomhedsbesøg!D214)/2)*0.4</f>
        <v>0</v>
      </c>
      <c r="E135" s="5">
        <f>((Virksomhedsbesøg!E181+Virksomhedsbesøg!E214)/2)*0.4</f>
        <v>4.5298013245033113</v>
      </c>
      <c r="F135" s="5">
        <f>((Virksomhedsbesøg!F181+Virksomhedsbesøg!F214)/2)*0.4</f>
        <v>0</v>
      </c>
      <c r="G135" s="5">
        <f>((Virksomhedsbesøg!G181+Virksomhedsbesøg!G214)/2)*0.4</f>
        <v>1.0526315789473684</v>
      </c>
      <c r="H135" s="5">
        <f>((Virksomhedsbesøg!H181+Virksomhedsbesøg!H214)/2)*0.4</f>
        <v>0</v>
      </c>
      <c r="I135" s="5">
        <f>((Virksomhedsbesøg!I181+Virksomhedsbesøg!I214)/2)*0.4</f>
        <v>4.2077922077922079</v>
      </c>
      <c r="J135" s="5">
        <f>SUM(B135:I135)</f>
        <v>9.7902251112428864</v>
      </c>
    </row>
    <row r="136" spans="1:10" x14ac:dyDescent="0.3">
      <c r="A136" s="4" t="s">
        <v>18</v>
      </c>
      <c r="B136" s="5">
        <f>((Virksomhedsbesøg!B182+Virksomhedsbesøg!B215)/2)*0.4</f>
        <v>0</v>
      </c>
      <c r="C136" s="5">
        <f>((Virksomhedsbesøg!C182+Virksomhedsbesøg!C215)/2)*0.4</f>
        <v>0</v>
      </c>
      <c r="D136" s="5">
        <f>((Virksomhedsbesøg!D182+Virksomhedsbesøg!D215)/2)*0.4</f>
        <v>9.7350993377483448</v>
      </c>
      <c r="E136" s="5">
        <f>((Virksomhedsbesøg!E182+Virksomhedsbesøg!E215)/2)*0.4</f>
        <v>5.9602649006622519</v>
      </c>
      <c r="F136" s="5">
        <f>((Virksomhedsbesøg!F182+Virksomhedsbesøg!F215)/2)*0.4</f>
        <v>0</v>
      </c>
      <c r="G136" s="5">
        <f>((Virksomhedsbesøg!G182+Virksomhedsbesøg!G215)/2)*0.4</f>
        <v>0</v>
      </c>
      <c r="H136" s="5">
        <f>((Virksomhedsbesøg!H182+Virksomhedsbesøg!H215)/2)*0.4</f>
        <v>0</v>
      </c>
      <c r="I136" s="5">
        <f>((Virksomhedsbesøg!I182+Virksomhedsbesøg!I215)/2)*0.4</f>
        <v>7.4805194805194803</v>
      </c>
      <c r="J136" s="5">
        <f t="shared" ref="J136:J153" si="8">SUM(B136:I136)</f>
        <v>23.175883718930077</v>
      </c>
    </row>
    <row r="137" spans="1:10" x14ac:dyDescent="0.3">
      <c r="A137" s="4" t="s">
        <v>19</v>
      </c>
      <c r="B137" s="5">
        <f>((Virksomhedsbesøg!B183+Virksomhedsbesøg!B216)/2)*0.4</f>
        <v>10.330434782608696</v>
      </c>
      <c r="C137" s="5">
        <f>((Virksomhedsbesøg!C183+Virksomhedsbesøg!C216)/2)*0.4</f>
        <v>0</v>
      </c>
      <c r="D137" s="5">
        <f>((Virksomhedsbesøg!D183+Virksomhedsbesøg!D216)/2)*0.4</f>
        <v>9.7350993377483448</v>
      </c>
      <c r="E137" s="5">
        <f>((Virksomhedsbesøg!E183+Virksomhedsbesøg!E216)/2)*0.4</f>
        <v>11.205298013245034</v>
      </c>
      <c r="F137" s="5">
        <f>((Virksomhedsbesøg!F183+Virksomhedsbesøg!F216)/2)*0.4</f>
        <v>0</v>
      </c>
      <c r="G137" s="5">
        <f>((Virksomhedsbesøg!G183+Virksomhedsbesøg!G216)/2)*0.4</f>
        <v>14.502923976608187</v>
      </c>
      <c r="H137" s="5">
        <f>((Virksomhedsbesøg!H183+Virksomhedsbesøg!H216)/2)*0.4</f>
        <v>0</v>
      </c>
      <c r="I137" s="5">
        <f>((Virksomhedsbesøg!I183+Virksomhedsbesøg!I216)/2)*0.4</f>
        <v>10.129870129870131</v>
      </c>
      <c r="J137" s="5">
        <f t="shared" si="8"/>
        <v>55.903626240080399</v>
      </c>
    </row>
    <row r="138" spans="1:10" x14ac:dyDescent="0.3">
      <c r="A138" s="4" t="s">
        <v>20</v>
      </c>
      <c r="B138" s="5">
        <f>((Virksomhedsbesøg!B184+Virksomhedsbesøg!B217)/2)*0.4</f>
        <v>0</v>
      </c>
      <c r="C138" s="5">
        <f>((Virksomhedsbesøg!C184+Virksomhedsbesøg!C217)/2)*0.4</f>
        <v>0</v>
      </c>
      <c r="D138" s="5">
        <f>((Virksomhedsbesøg!D184+Virksomhedsbesøg!D217)/2)*0.4</f>
        <v>0</v>
      </c>
      <c r="E138" s="5">
        <f>((Virksomhedsbesøg!E184+Virksomhedsbesøg!E217)/2)*0.4</f>
        <v>0</v>
      </c>
      <c r="F138" s="5">
        <f>((Virksomhedsbesøg!F184+Virksomhedsbesøg!F217)/2)*0.4</f>
        <v>0</v>
      </c>
      <c r="G138" s="5">
        <f>((Virksomhedsbesøg!G184+Virksomhedsbesøg!G217)/2)*0.4</f>
        <v>0</v>
      </c>
      <c r="H138" s="5">
        <f>((Virksomhedsbesøg!H184+Virksomhedsbesøg!H217)/2)*0.4</f>
        <v>0</v>
      </c>
      <c r="I138" s="5">
        <f>((Virksomhedsbesøg!I184+Virksomhedsbesøg!I217)/2)*0.4</f>
        <v>1.2467532467532469</v>
      </c>
      <c r="J138" s="5">
        <f t="shared" si="8"/>
        <v>1.2467532467532469</v>
      </c>
    </row>
    <row r="139" spans="1:10" x14ac:dyDescent="0.3">
      <c r="A139" s="4" t="s">
        <v>29</v>
      </c>
      <c r="B139" s="5">
        <f>((Virksomhedsbesøg!B185+Virksomhedsbesøg!B218)/2)*0.4</f>
        <v>15.130434782608695</v>
      </c>
      <c r="C139" s="5">
        <f>((Virksomhedsbesøg!C185+Virksomhedsbesøg!C218)/2)*0.4</f>
        <v>0</v>
      </c>
      <c r="D139" s="5">
        <f>((Virksomhedsbesøg!D185+Virksomhedsbesøg!D218)/2)*0.4</f>
        <v>0</v>
      </c>
      <c r="E139" s="5">
        <f>((Virksomhedsbesøg!E185+Virksomhedsbesøg!E218)/2)*0.4</f>
        <v>2.9403973509933774</v>
      </c>
      <c r="F139" s="5">
        <f>((Virksomhedsbesøg!F185+Virksomhedsbesøg!F218)/2)*0.4</f>
        <v>0</v>
      </c>
      <c r="G139" s="5">
        <f>((Virksomhedsbesøg!G185+Virksomhedsbesøg!G218)/2)*0.4</f>
        <v>0</v>
      </c>
      <c r="H139" s="5">
        <f>((Virksomhedsbesøg!H185+Virksomhedsbesøg!H218)/2)*0.4</f>
        <v>0</v>
      </c>
      <c r="I139" s="5">
        <f>((Virksomhedsbesøg!I185+Virksomhedsbesøg!I218)/2)*0.4</f>
        <v>2.1818181818181817</v>
      </c>
      <c r="J139" s="5">
        <f t="shared" si="8"/>
        <v>20.252650315420254</v>
      </c>
    </row>
    <row r="140" spans="1:10" x14ac:dyDescent="0.3">
      <c r="A140" s="4" t="s">
        <v>16</v>
      </c>
      <c r="B140" s="5">
        <f>((Virksomhedsbesøg!B186+Virksomhedsbesøg!B219)/2)*0.4</f>
        <v>8.9739130434782606</v>
      </c>
      <c r="C140" s="5">
        <f>((Virksomhedsbesøg!C186+Virksomhedsbesøg!C219)/2)*0.4</f>
        <v>0</v>
      </c>
      <c r="D140" s="5">
        <f>((Virksomhedsbesøg!D186+Virksomhedsbesøg!D219)/2)*0.4</f>
        <v>23.245033112582782</v>
      </c>
      <c r="E140" s="5">
        <f>((Virksomhedsbesøg!E186+Virksomhedsbesøg!E219)/2)*0.4</f>
        <v>3.7350993377483444</v>
      </c>
      <c r="F140" s="5">
        <f>((Virksomhedsbesøg!F186+Virksomhedsbesøg!F219)/2)*0.4</f>
        <v>0</v>
      </c>
      <c r="G140" s="5">
        <f>((Virksomhedsbesøg!G186+Virksomhedsbesøg!G219)/2)*0.4</f>
        <v>9.590643274853802</v>
      </c>
      <c r="H140" s="5">
        <f>((Virksomhedsbesøg!H186+Virksomhedsbesøg!H219)/2)*0.4</f>
        <v>0</v>
      </c>
      <c r="I140" s="5">
        <f>((Virksomhedsbesøg!I186+Virksomhedsbesøg!I219)/2)*0.4</f>
        <v>8.5714285714285712</v>
      </c>
      <c r="J140" s="5">
        <f t="shared" si="8"/>
        <v>54.116117340091762</v>
      </c>
    </row>
    <row r="141" spans="1:10" x14ac:dyDescent="0.3">
      <c r="A141" s="4" t="s">
        <v>21</v>
      </c>
      <c r="B141" s="5">
        <f>((Virksomhedsbesøg!B187+Virksomhedsbesøg!B220)/2)*0.4</f>
        <v>0</v>
      </c>
      <c r="C141" s="5">
        <f>((Virksomhedsbesøg!C187+Virksomhedsbesøg!C220)/2)*0.4</f>
        <v>0</v>
      </c>
      <c r="D141" s="5">
        <f>((Virksomhedsbesøg!D187+Virksomhedsbesøg!D220)/2)*0.4</f>
        <v>0</v>
      </c>
      <c r="E141" s="5">
        <f>((Virksomhedsbesøg!E187+Virksomhedsbesøg!E220)/2)*0.4</f>
        <v>0</v>
      </c>
      <c r="F141" s="5">
        <f>((Virksomhedsbesøg!F187+Virksomhedsbesøg!F220)/2)*0.4</f>
        <v>0</v>
      </c>
      <c r="G141" s="5">
        <f>((Virksomhedsbesøg!G187+Virksomhedsbesøg!G220)/2)*0.4</f>
        <v>0</v>
      </c>
      <c r="H141" s="5">
        <f>((Virksomhedsbesøg!H187+Virksomhedsbesøg!H220)/2)*0.4</f>
        <v>0</v>
      </c>
      <c r="I141" s="5">
        <f>((Virksomhedsbesøg!I187+Virksomhedsbesøg!I220)/2)*0.4</f>
        <v>3.8961038961038961</v>
      </c>
      <c r="J141" s="5">
        <f t="shared" si="8"/>
        <v>3.8961038961038961</v>
      </c>
    </row>
    <row r="142" spans="1:10" x14ac:dyDescent="0.3">
      <c r="A142" s="4" t="s">
        <v>22</v>
      </c>
      <c r="B142" s="5">
        <f>((Virksomhedsbesøg!B188+Virksomhedsbesøg!B221)/2)*0.4</f>
        <v>0</v>
      </c>
      <c r="C142" s="5">
        <f>((Virksomhedsbesøg!C188+Virksomhedsbesøg!C221)/2)*0.4</f>
        <v>0</v>
      </c>
      <c r="D142" s="5">
        <f>((Virksomhedsbesøg!D188+Virksomhedsbesøg!D221)/2)*0.4</f>
        <v>0</v>
      </c>
      <c r="E142" s="5">
        <f>((Virksomhedsbesøg!E188+Virksomhedsbesøg!E221)/2)*0.4</f>
        <v>4.7682119205298017</v>
      </c>
      <c r="F142" s="5">
        <f>((Virksomhedsbesøg!F188+Virksomhedsbesøg!F221)/2)*0.4</f>
        <v>0</v>
      </c>
      <c r="G142" s="5">
        <f>((Virksomhedsbesøg!G188+Virksomhedsbesøg!G221)/2)*0.4</f>
        <v>0</v>
      </c>
      <c r="H142" s="5">
        <f>((Virksomhedsbesøg!H188+Virksomhedsbesøg!H221)/2)*0.4</f>
        <v>0</v>
      </c>
      <c r="I142" s="5">
        <f>((Virksomhedsbesøg!I188+Virksomhedsbesøg!I221)/2)*0.4</f>
        <v>0.15584415584415587</v>
      </c>
      <c r="J142" s="5">
        <f t="shared" si="8"/>
        <v>4.9240560763739571</v>
      </c>
    </row>
    <row r="143" spans="1:10" x14ac:dyDescent="0.3">
      <c r="A143" s="4" t="s">
        <v>23</v>
      </c>
      <c r="B143" s="5">
        <f>((Virksomhedsbesøg!B189+Virksomhedsbesøg!B222)/2)*0.4</f>
        <v>0</v>
      </c>
      <c r="C143" s="5">
        <f>((Virksomhedsbesøg!C189+Virksomhedsbesøg!C222)/2)*0.4</f>
        <v>0</v>
      </c>
      <c r="D143" s="5">
        <f>((Virksomhedsbesøg!D189+Virksomhedsbesøg!D222)/2)*0.4</f>
        <v>0</v>
      </c>
      <c r="E143" s="5">
        <f>((Virksomhedsbesøg!E189+Virksomhedsbesøg!E222)/2)*0.4</f>
        <v>0</v>
      </c>
      <c r="F143" s="5">
        <f>((Virksomhedsbesøg!F189+Virksomhedsbesøg!F222)/2)*0.4</f>
        <v>23.255813953488374</v>
      </c>
      <c r="G143" s="5">
        <f>((Virksomhedsbesøg!G189+Virksomhedsbesøg!G222)/2)*0.4</f>
        <v>0</v>
      </c>
      <c r="H143" s="5">
        <f>((Virksomhedsbesøg!H189+Virksomhedsbesøg!H222)/2)*0.4</f>
        <v>0</v>
      </c>
      <c r="I143" s="5">
        <f>((Virksomhedsbesøg!I189+Virksomhedsbesøg!I222)/2)*0.4</f>
        <v>4.8311688311688314</v>
      </c>
      <c r="J143" s="5">
        <f t="shared" si="8"/>
        <v>28.086982784657206</v>
      </c>
    </row>
    <row r="144" spans="1:10" x14ac:dyDescent="0.3">
      <c r="A144" s="4" t="s">
        <v>24</v>
      </c>
      <c r="B144" s="5">
        <f>((Virksomhedsbesøg!B190+Virksomhedsbesøg!B223)/2)*0.4</f>
        <v>0</v>
      </c>
      <c r="C144" s="5">
        <f>((Virksomhedsbesøg!C190+Virksomhedsbesøg!C223)/2)*0.4</f>
        <v>0</v>
      </c>
      <c r="D144" s="5">
        <f>((Virksomhedsbesøg!D190+Virksomhedsbesøg!D223)/2)*0.4</f>
        <v>0</v>
      </c>
      <c r="E144" s="5">
        <f>((Virksomhedsbesøg!E190+Virksomhedsbesøg!E223)/2)*0.4</f>
        <v>0</v>
      </c>
      <c r="F144" s="5">
        <f>((Virksomhedsbesøg!F190+Virksomhedsbesøg!F223)/2)*0.4</f>
        <v>16.744186046511629</v>
      </c>
      <c r="G144" s="5">
        <f>((Virksomhedsbesøg!G190+Virksomhedsbesøg!G223)/2)*0.4</f>
        <v>0</v>
      </c>
      <c r="H144" s="5">
        <f>((Virksomhedsbesøg!H190+Virksomhedsbesøg!H223)/2)*0.4</f>
        <v>0</v>
      </c>
      <c r="I144" s="5">
        <f>((Virksomhedsbesøg!I190+Virksomhedsbesøg!I223)/2)*0.4</f>
        <v>0.15584415584415587</v>
      </c>
      <c r="J144" s="5">
        <f t="shared" si="8"/>
        <v>16.900030202355786</v>
      </c>
    </row>
    <row r="145" spans="1:10" x14ac:dyDescent="0.3">
      <c r="A145" s="4" t="s">
        <v>25</v>
      </c>
      <c r="B145" s="5">
        <f>((Virksomhedsbesøg!B191+Virksomhedsbesøg!B224)/2)*0.4</f>
        <v>14.504347826086956</v>
      </c>
      <c r="C145" s="5">
        <f>((Virksomhedsbesøg!C191+Virksomhedsbesøg!C224)/2)*0.4</f>
        <v>0</v>
      </c>
      <c r="D145" s="5">
        <f>((Virksomhedsbesøg!D191+Virksomhedsbesøg!D224)/2)*0.4</f>
        <v>0</v>
      </c>
      <c r="E145" s="5">
        <f>((Virksomhedsbesøg!E191+Virksomhedsbesøg!E224)/2)*0.4</f>
        <v>8.2649006622516552</v>
      </c>
      <c r="F145" s="5">
        <f>((Virksomhedsbesøg!F191+Virksomhedsbesøg!F224)/2)*0.4</f>
        <v>0</v>
      </c>
      <c r="G145" s="5">
        <f>((Virksomhedsbesøg!G191+Virksomhedsbesøg!G224)/2)*0.4</f>
        <v>0</v>
      </c>
      <c r="H145" s="5">
        <f>((Virksomhedsbesøg!H191+Virksomhedsbesøg!H224)/2)*0.4</f>
        <v>0</v>
      </c>
      <c r="I145" s="5">
        <f>((Virksomhedsbesøg!I191+Virksomhedsbesøg!I224)/2)*0.4</f>
        <v>0</v>
      </c>
      <c r="J145" s="5">
        <f t="shared" si="8"/>
        <v>22.769248488338611</v>
      </c>
    </row>
    <row r="146" spans="1:10" x14ac:dyDescent="0.3">
      <c r="A146" s="4" t="s">
        <v>26</v>
      </c>
      <c r="B146" s="5">
        <f>((Virksomhedsbesøg!B192+Virksomhedsbesøg!B225)/2)*0.4</f>
        <v>0</v>
      </c>
      <c r="C146" s="5">
        <f>((Virksomhedsbesøg!C192+Virksomhedsbesøg!C225)/2)*0.4</f>
        <v>2.1052631578947367</v>
      </c>
      <c r="D146" s="5">
        <f>((Virksomhedsbesøg!D192+Virksomhedsbesøg!D225)/2)*0.4</f>
        <v>1.5894039735099339</v>
      </c>
      <c r="E146" s="5">
        <f>((Virksomhedsbesøg!E192+Virksomhedsbesøg!E225)/2)*0.4</f>
        <v>11.04635761589404</v>
      </c>
      <c r="F146" s="5">
        <f>((Virksomhedsbesøg!F192+Virksomhedsbesøg!F225)/2)*0.4</f>
        <v>0</v>
      </c>
      <c r="G146" s="5">
        <f>((Virksomhedsbesøg!G192+Virksomhedsbesøg!G225)/2)*0.4</f>
        <v>0</v>
      </c>
      <c r="H146" s="5">
        <f>((Virksomhedsbesøg!H192+Virksomhedsbesøg!H225)/2)*0.4</f>
        <v>28.965517241379317</v>
      </c>
      <c r="I146" s="5">
        <f>((Virksomhedsbesøg!I192+Virksomhedsbesøg!I225)/2)*0.4</f>
        <v>8.4155844155844157</v>
      </c>
      <c r="J146" s="5">
        <f t="shared" si="8"/>
        <v>52.122126404262445</v>
      </c>
    </row>
    <row r="147" spans="1:10" x14ac:dyDescent="0.3">
      <c r="A147" s="4" t="s">
        <v>27</v>
      </c>
      <c r="B147" s="5">
        <f>((Virksomhedsbesøg!B193+Virksomhedsbesøg!B226)/2)*0.4</f>
        <v>0</v>
      </c>
      <c r="C147" s="5">
        <f>((Virksomhedsbesøg!C193+Virksomhedsbesøg!C226)/2)*0.4</f>
        <v>37.89473684210526</v>
      </c>
      <c r="D147" s="5">
        <f>((Virksomhedsbesøg!D193+Virksomhedsbesøg!D226)/2)*0.4</f>
        <v>2.3841059602649008</v>
      </c>
      <c r="E147" s="5">
        <f>((Virksomhedsbesøg!E193+Virksomhedsbesøg!E226)/2)*0.4</f>
        <v>3.8145695364238414</v>
      </c>
      <c r="F147" s="5">
        <f>((Virksomhedsbesøg!F193+Virksomhedsbesøg!F226)/2)*0.4</f>
        <v>0</v>
      </c>
      <c r="G147" s="5">
        <f>((Virksomhedsbesøg!G193+Virksomhedsbesøg!G226)/2)*0.4</f>
        <v>0</v>
      </c>
      <c r="H147" s="5">
        <f>((Virksomhedsbesøg!H193+Virksomhedsbesøg!H226)/2)*0.4</f>
        <v>22.52873563218391</v>
      </c>
      <c r="I147" s="5">
        <f>((Virksomhedsbesøg!I193+Virksomhedsbesøg!I226)/2)*0.4</f>
        <v>0</v>
      </c>
      <c r="J147" s="5">
        <f t="shared" si="8"/>
        <v>66.62214797097792</v>
      </c>
    </row>
    <row r="148" spans="1:10" x14ac:dyDescent="0.3">
      <c r="A148" s="4" t="s">
        <v>28</v>
      </c>
      <c r="B148" s="5">
        <f>((Virksomhedsbesøg!B194+Virksomhedsbesøg!B227)/2)*0.4</f>
        <v>1.4608695652173913</v>
      </c>
      <c r="C148" s="5">
        <f>((Virksomhedsbesøg!C194+Virksomhedsbesøg!C227)/2)*0.4</f>
        <v>0</v>
      </c>
      <c r="D148" s="5">
        <f>((Virksomhedsbesøg!D194+Virksomhedsbesøg!D227)/2)*0.4</f>
        <v>13.311258278145695</v>
      </c>
      <c r="E148" s="5">
        <f>((Virksomhedsbesøg!E194+Virksomhedsbesøg!E227)/2)*0.4</f>
        <v>2.6225165562913908</v>
      </c>
      <c r="F148" s="5">
        <f>((Virksomhedsbesøg!F194+Virksomhedsbesøg!F227)/2)*0.4</f>
        <v>0</v>
      </c>
      <c r="G148" s="5">
        <f>((Virksomhedsbesøg!G194+Virksomhedsbesøg!G227)/2)*0.4</f>
        <v>9.7076023391812853</v>
      </c>
      <c r="H148" s="5">
        <f>((Virksomhedsbesøg!H194+Virksomhedsbesøg!H227)/2)*0.4</f>
        <v>0</v>
      </c>
      <c r="I148" s="5">
        <f>((Virksomhedsbesøg!I194+Virksomhedsbesøg!I227)/2)*0.4</f>
        <v>7.4805194805194803</v>
      </c>
      <c r="J148" s="5">
        <f t="shared" si="8"/>
        <v>34.582766219355243</v>
      </c>
    </row>
    <row r="149" spans="1:10" x14ac:dyDescent="0.3">
      <c r="A149" s="4" t="s">
        <v>55</v>
      </c>
      <c r="B149" s="5">
        <f>((Virksomhedsbesøg!B195+Virksomhedsbesøg!B228)/2)*0.4</f>
        <v>8.3478260869565215</v>
      </c>
      <c r="C149" s="5">
        <f>((Virksomhedsbesøg!C195+Virksomhedsbesøg!C228)/2)*0.4</f>
        <v>0</v>
      </c>
      <c r="D149" s="5">
        <f>((Virksomhedsbesøg!D195+Virksomhedsbesøg!D228)/2)*0.4</f>
        <v>0</v>
      </c>
      <c r="E149" s="5">
        <f>((Virksomhedsbesøg!E195+Virksomhedsbesøg!E228)/2)*0.4</f>
        <v>7.9470198675496692E-2</v>
      </c>
      <c r="F149" s="5">
        <f>((Virksomhedsbesøg!F195+Virksomhedsbesøg!F228)/2)*0.4</f>
        <v>0</v>
      </c>
      <c r="G149" s="5">
        <f>((Virksomhedsbesøg!G195+Virksomhedsbesøg!G228)/2)*0.4</f>
        <v>16.023391812865494</v>
      </c>
      <c r="H149" s="5">
        <f>((Virksomhedsbesøg!H195+Virksomhedsbesøg!H228)/2)*0.4</f>
        <v>0</v>
      </c>
      <c r="I149" s="5">
        <f>((Virksomhedsbesøg!I195+Virksomhedsbesøg!I228)/2)*0.4</f>
        <v>0</v>
      </c>
      <c r="J149" s="5">
        <f t="shared" si="8"/>
        <v>24.450688098497512</v>
      </c>
    </row>
    <row r="150" spans="1:10" x14ac:dyDescent="0.3">
      <c r="A150" s="4" t="s">
        <v>72</v>
      </c>
      <c r="B150" s="5">
        <f>((Virksomhedsbesøg!B196+Virksomhedsbesøg!B229)/2)*0.4</f>
        <v>0.10434782608695653</v>
      </c>
      <c r="C150" s="5">
        <f>((Virksomhedsbesøg!C196+Virksomhedsbesøg!C229)/2)*0.4</f>
        <v>0</v>
      </c>
      <c r="D150" s="5">
        <f>((Virksomhedsbesøg!D196+Virksomhedsbesøg!D229)/2)*0.4</f>
        <v>0</v>
      </c>
      <c r="E150" s="5">
        <f>((Virksomhedsbesøg!E196+Virksomhedsbesøg!E229)/2)*0.4</f>
        <v>0</v>
      </c>
      <c r="F150" s="5">
        <f>((Virksomhedsbesøg!F196+Virksomhedsbesøg!F229)/2)*0.4</f>
        <v>0</v>
      </c>
      <c r="G150" s="5">
        <f>((Virksomhedsbesøg!G196+Virksomhedsbesøg!G229)/2)*0.4</f>
        <v>0</v>
      </c>
      <c r="H150" s="5">
        <f>((Virksomhedsbesøg!H196+Virksomhedsbesøg!H229)/2)*0.4</f>
        <v>8.2758620689655178</v>
      </c>
      <c r="I150" s="5">
        <f>((Virksomhedsbesøg!I196+Virksomhedsbesøg!I229)/2)*0.4</f>
        <v>1.0909090909090908</v>
      </c>
      <c r="J150" s="5">
        <f t="shared" si="8"/>
        <v>9.4711189859615637</v>
      </c>
    </row>
    <row r="151" spans="1:10" x14ac:dyDescent="0.3">
      <c r="A151" s="4" t="s">
        <v>73</v>
      </c>
      <c r="B151" s="5">
        <f>((Virksomhedsbesøg!B197+Virksomhedsbesøg!B230)/2)*0.4</f>
        <v>0</v>
      </c>
      <c r="C151" s="5">
        <f>((Virksomhedsbesøg!C197+Virksomhedsbesøg!C230)/2)*0.4</f>
        <v>0</v>
      </c>
      <c r="D151" s="5">
        <f>((Virksomhedsbesøg!D197+Virksomhedsbesøg!D230)/2)*0.4</f>
        <v>0</v>
      </c>
      <c r="E151" s="5">
        <f>((Virksomhedsbesøg!E197+Virksomhedsbesøg!E230)/2)*0.4</f>
        <v>7.9470198675496692E-2</v>
      </c>
      <c r="F151" s="5">
        <f>((Virksomhedsbesøg!F197+Virksomhedsbesøg!F230)/2)*0.4</f>
        <v>0</v>
      </c>
      <c r="G151" s="5">
        <f>((Virksomhedsbesøg!G197+Virksomhedsbesøg!G230)/2)*0.4</f>
        <v>0</v>
      </c>
      <c r="H151" s="5">
        <f>((Virksomhedsbesøg!H197+Virksomhedsbesøg!H230)/2)*0.4</f>
        <v>0.22988505747126436</v>
      </c>
      <c r="I151" s="5">
        <f>((Virksomhedsbesøg!I197+Virksomhedsbesøg!I230)/2)*0.4</f>
        <v>0.15584415584415587</v>
      </c>
      <c r="J151" s="5">
        <f t="shared" si="8"/>
        <v>0.46519941199091697</v>
      </c>
    </row>
    <row r="152" spans="1:10" x14ac:dyDescent="0.3">
      <c r="A152" s="4" t="s">
        <v>79</v>
      </c>
      <c r="B152" s="5"/>
      <c r="C152" s="5"/>
      <c r="D152" s="5"/>
      <c r="E152" s="5"/>
      <c r="F152" s="5"/>
      <c r="G152" s="5">
        <f>((Virksomhedsbesøg!G198+Virksomhedsbesøg!G231)/2)*0.4</f>
        <v>9.1228070175438596</v>
      </c>
      <c r="H152" s="5"/>
      <c r="I152" s="5"/>
      <c r="J152" s="5">
        <f t="shared" si="8"/>
        <v>9.1228070175438596</v>
      </c>
    </row>
    <row r="153" spans="1:10" x14ac:dyDescent="0.3">
      <c r="A153" s="4" t="s">
        <v>74</v>
      </c>
      <c r="B153" s="5">
        <f>((Virksomhedsbesøg!B199+Virksomhedsbesøg!B232)/2)*0.4</f>
        <v>1.1478260869565218</v>
      </c>
      <c r="C153" s="5">
        <f>((Virksomhedsbesøg!C199+Virksomhedsbesøg!C232)/2)*0.4</f>
        <v>0</v>
      </c>
      <c r="D153" s="5">
        <f>((Virksomhedsbesøg!D199+Virksomhedsbesøg!D232)/2)*0.4</f>
        <v>0</v>
      </c>
      <c r="E153" s="5">
        <f>((Virksomhedsbesøg!E199+Virksomhedsbesøg!E232)/2)*0.4</f>
        <v>0.95364238410596036</v>
      </c>
      <c r="F153" s="5">
        <f>((Virksomhedsbesøg!F199+Virksomhedsbesøg!F232)/2)*0.4</f>
        <v>0</v>
      </c>
      <c r="G153" s="5">
        <f>((Virksomhedsbesøg!G199+Virksomhedsbesøg!G232)/2)*0.4</f>
        <v>0</v>
      </c>
      <c r="H153" s="5">
        <f>((Virksomhedsbesøg!H199+Virksomhedsbesøg!H232)/2)*0.4</f>
        <v>0</v>
      </c>
      <c r="I153" s="5">
        <f>((Virksomhedsbesøg!I199+Virksomhedsbesøg!I232)/2)*0.4</f>
        <v>0</v>
      </c>
      <c r="J153" s="5">
        <f t="shared" si="8"/>
        <v>2.101468471062482</v>
      </c>
    </row>
    <row r="154" spans="1:10" x14ac:dyDescent="0.3">
      <c r="A154" s="4" t="s">
        <v>32</v>
      </c>
      <c r="B154" s="5">
        <f>SUM(B135:B153)</f>
        <v>60.000000000000007</v>
      </c>
      <c r="C154" s="5">
        <f t="shared" ref="C154:I154" si="9">SUM(C135:C153)</f>
        <v>40</v>
      </c>
      <c r="D154" s="5">
        <f t="shared" si="9"/>
        <v>60</v>
      </c>
      <c r="E154" s="5">
        <f t="shared" si="9"/>
        <v>60</v>
      </c>
      <c r="F154" s="5">
        <f t="shared" si="9"/>
        <v>40</v>
      </c>
      <c r="G154" s="5">
        <f t="shared" si="9"/>
        <v>60</v>
      </c>
      <c r="H154" s="5">
        <f t="shared" si="9"/>
        <v>60.000000000000007</v>
      </c>
      <c r="I154" s="5">
        <f t="shared" si="9"/>
        <v>60.000000000000014</v>
      </c>
      <c r="J154" s="5">
        <f>SUM(B154:I154)</f>
        <v>440</v>
      </c>
    </row>
    <row r="166" spans="1:10" ht="30" customHeight="1" x14ac:dyDescent="0.3">
      <c r="A166" t="s">
        <v>38</v>
      </c>
      <c r="D166" s="26" t="s">
        <v>15</v>
      </c>
      <c r="E166" s="27"/>
      <c r="F166" s="27"/>
    </row>
    <row r="167" spans="1:10" x14ac:dyDescent="0.3">
      <c r="A167" s="4" t="s">
        <v>2</v>
      </c>
      <c r="B167" s="4" t="s">
        <v>3</v>
      </c>
      <c r="C167" s="4" t="s">
        <v>4</v>
      </c>
      <c r="D167" s="4" t="s">
        <v>5</v>
      </c>
      <c r="E167" s="4" t="s">
        <v>6</v>
      </c>
      <c r="F167" s="4" t="s">
        <v>7</v>
      </c>
      <c r="G167" s="4" t="s">
        <v>8</v>
      </c>
      <c r="H167" s="4" t="s">
        <v>9</v>
      </c>
      <c r="I167" s="4" t="s">
        <v>10</v>
      </c>
      <c r="J167" s="4"/>
    </row>
    <row r="168" spans="1:10" x14ac:dyDescent="0.3">
      <c r="A168" s="4" t="s">
        <v>17</v>
      </c>
      <c r="B168" s="5">
        <f>((Virksomhedsbesøg!B214+Virksomhedsbesøg!B247)/2)*0.4</f>
        <v>0</v>
      </c>
      <c r="C168" s="5">
        <f>((Virksomhedsbesøg!C214+Virksomhedsbesøg!C247)/2)*0.4</f>
        <v>0</v>
      </c>
      <c r="D168" s="5">
        <f>((Virksomhedsbesøg!D214+Virksomhedsbesøg!D247)/2)*0.4</f>
        <v>0</v>
      </c>
      <c r="E168" s="5">
        <f>((Virksomhedsbesøg!E214+Virksomhedsbesøg!E247)/2)*0.4</f>
        <v>4.5298013245033113</v>
      </c>
      <c r="F168" s="5">
        <f>((Virksomhedsbesøg!F214+Virksomhedsbesøg!F247)/2)*0.4</f>
        <v>0</v>
      </c>
      <c r="G168" s="5">
        <f>((Virksomhedsbesøg!G214+Virksomhedsbesøg!G247)/2)*0.4</f>
        <v>1.0526315789473684</v>
      </c>
      <c r="H168" s="5">
        <f>((Virksomhedsbesøg!H214+Virksomhedsbesøg!H247)/2)*0.4</f>
        <v>0</v>
      </c>
      <c r="I168" s="5">
        <f>((Virksomhedsbesøg!I214+Virksomhedsbesøg!I247)/2)*0.4</f>
        <v>4.2077922077922079</v>
      </c>
      <c r="J168" s="5">
        <f>SUM(B168:I168)</f>
        <v>9.7902251112428864</v>
      </c>
    </row>
    <row r="169" spans="1:10" x14ac:dyDescent="0.3">
      <c r="A169" s="4" t="s">
        <v>18</v>
      </c>
      <c r="B169" s="5">
        <f>((Virksomhedsbesøg!B215+Virksomhedsbesøg!B248)/2)*0.4</f>
        <v>0</v>
      </c>
      <c r="C169" s="5">
        <f>((Virksomhedsbesøg!C215+Virksomhedsbesøg!C248)/2)*0.4</f>
        <v>0</v>
      </c>
      <c r="D169" s="5">
        <f>((Virksomhedsbesøg!D215+Virksomhedsbesøg!D248)/2)*0.4</f>
        <v>9.7350993377483448</v>
      </c>
      <c r="E169" s="5">
        <f>((Virksomhedsbesøg!E215+Virksomhedsbesøg!E248)/2)*0.4</f>
        <v>5.9602649006622519</v>
      </c>
      <c r="F169" s="5">
        <f>((Virksomhedsbesøg!F215+Virksomhedsbesøg!F248)/2)*0.4</f>
        <v>0</v>
      </c>
      <c r="G169" s="5">
        <f>((Virksomhedsbesøg!G215+Virksomhedsbesøg!G248)/2)*0.4</f>
        <v>0</v>
      </c>
      <c r="H169" s="5">
        <f>((Virksomhedsbesøg!H215+Virksomhedsbesøg!H248)/2)*0.4</f>
        <v>0</v>
      </c>
      <c r="I169" s="5">
        <f>((Virksomhedsbesøg!I215+Virksomhedsbesøg!I248)/2)*0.4</f>
        <v>7.4805194805194803</v>
      </c>
      <c r="J169" s="5">
        <f t="shared" ref="J169:J186" si="10">SUM(B169:I169)</f>
        <v>23.175883718930077</v>
      </c>
    </row>
    <row r="170" spans="1:10" x14ac:dyDescent="0.3">
      <c r="A170" s="4" t="s">
        <v>19</v>
      </c>
      <c r="B170" s="5">
        <f>((Virksomhedsbesøg!B216+Virksomhedsbesøg!B249)/2)*0.4</f>
        <v>10.330434782608696</v>
      </c>
      <c r="C170" s="5">
        <f>((Virksomhedsbesøg!C216+Virksomhedsbesøg!C249)/2)*0.4</f>
        <v>0</v>
      </c>
      <c r="D170" s="5">
        <f>((Virksomhedsbesøg!D216+Virksomhedsbesøg!D249)/2)*0.4</f>
        <v>9.7350993377483448</v>
      </c>
      <c r="E170" s="5">
        <f>((Virksomhedsbesøg!E216+Virksomhedsbesøg!E249)/2)*0.4</f>
        <v>11.205298013245034</v>
      </c>
      <c r="F170" s="5">
        <f>((Virksomhedsbesøg!F216+Virksomhedsbesøg!F249)/2)*0.4</f>
        <v>0</v>
      </c>
      <c r="G170" s="5">
        <f>((Virksomhedsbesøg!G216+Virksomhedsbesøg!G249)/2)*0.4</f>
        <v>14.502923976608187</v>
      </c>
      <c r="H170" s="5">
        <f>((Virksomhedsbesøg!H216+Virksomhedsbesøg!H249)/2)*0.4</f>
        <v>0</v>
      </c>
      <c r="I170" s="5">
        <f>((Virksomhedsbesøg!I216+Virksomhedsbesøg!I249)/2)*0.4</f>
        <v>10.129870129870131</v>
      </c>
      <c r="J170" s="5">
        <f t="shared" si="10"/>
        <v>55.903626240080399</v>
      </c>
    </row>
    <row r="171" spans="1:10" x14ac:dyDescent="0.3">
      <c r="A171" s="4" t="s">
        <v>20</v>
      </c>
      <c r="B171" s="5">
        <f>((Virksomhedsbesøg!B217+Virksomhedsbesøg!B250)/2)*0.4</f>
        <v>0</v>
      </c>
      <c r="C171" s="5">
        <f>((Virksomhedsbesøg!C217+Virksomhedsbesøg!C250)/2)*0.4</f>
        <v>0</v>
      </c>
      <c r="D171" s="5">
        <f>((Virksomhedsbesøg!D217+Virksomhedsbesøg!D250)/2)*0.4</f>
        <v>0</v>
      </c>
      <c r="E171" s="5">
        <f>((Virksomhedsbesøg!E217+Virksomhedsbesøg!E250)/2)*0.4</f>
        <v>0</v>
      </c>
      <c r="F171" s="5">
        <f>((Virksomhedsbesøg!F217+Virksomhedsbesøg!F250)/2)*0.4</f>
        <v>0</v>
      </c>
      <c r="G171" s="5">
        <f>((Virksomhedsbesøg!G217+Virksomhedsbesøg!G250)/2)*0.4</f>
        <v>0</v>
      </c>
      <c r="H171" s="5">
        <f>((Virksomhedsbesøg!H217+Virksomhedsbesøg!H250)/2)*0.4</f>
        <v>0</v>
      </c>
      <c r="I171" s="5">
        <f>((Virksomhedsbesøg!I217+Virksomhedsbesøg!I250)/2)*0.4</f>
        <v>1.2467532467532469</v>
      </c>
      <c r="J171" s="5">
        <f t="shared" si="10"/>
        <v>1.2467532467532469</v>
      </c>
    </row>
    <row r="172" spans="1:10" x14ac:dyDescent="0.3">
      <c r="A172" s="4" t="s">
        <v>29</v>
      </c>
      <c r="B172" s="5">
        <f>((Virksomhedsbesøg!B218+Virksomhedsbesøg!B251)/2)*0.4</f>
        <v>15.130434782608695</v>
      </c>
      <c r="C172" s="5">
        <f>((Virksomhedsbesøg!C218+Virksomhedsbesøg!C251)/2)*0.4</f>
        <v>0</v>
      </c>
      <c r="D172" s="5">
        <f>((Virksomhedsbesøg!D218+Virksomhedsbesøg!D251)/2)*0.4</f>
        <v>0</v>
      </c>
      <c r="E172" s="5">
        <f>((Virksomhedsbesøg!E218+Virksomhedsbesøg!E251)/2)*0.4</f>
        <v>2.9403973509933774</v>
      </c>
      <c r="F172" s="5">
        <f>((Virksomhedsbesøg!F218+Virksomhedsbesøg!F251)/2)*0.4</f>
        <v>0</v>
      </c>
      <c r="G172" s="5">
        <f>((Virksomhedsbesøg!G218+Virksomhedsbesøg!G251)/2)*0.4</f>
        <v>0</v>
      </c>
      <c r="H172" s="5">
        <f>((Virksomhedsbesøg!H218+Virksomhedsbesøg!H251)/2)*0.4</f>
        <v>0</v>
      </c>
      <c r="I172" s="5">
        <f>((Virksomhedsbesøg!I218+Virksomhedsbesøg!I251)/2)*0.4</f>
        <v>2.1818181818181817</v>
      </c>
      <c r="J172" s="5">
        <f t="shared" si="10"/>
        <v>20.252650315420254</v>
      </c>
    </row>
    <row r="173" spans="1:10" x14ac:dyDescent="0.3">
      <c r="A173" s="4" t="s">
        <v>16</v>
      </c>
      <c r="B173" s="5">
        <f>((Virksomhedsbesøg!B219+Virksomhedsbesøg!B252)/2)*0.4</f>
        <v>8.9739130434782606</v>
      </c>
      <c r="C173" s="5">
        <f>((Virksomhedsbesøg!C219+Virksomhedsbesøg!C252)/2)*0.4</f>
        <v>0</v>
      </c>
      <c r="D173" s="5">
        <f>((Virksomhedsbesøg!D219+Virksomhedsbesøg!D252)/2)*0.4</f>
        <v>23.245033112582782</v>
      </c>
      <c r="E173" s="5">
        <f>((Virksomhedsbesøg!E219+Virksomhedsbesøg!E252)/2)*0.4</f>
        <v>3.7350993377483444</v>
      </c>
      <c r="F173" s="5">
        <f>((Virksomhedsbesøg!F219+Virksomhedsbesøg!F252)/2)*0.4</f>
        <v>0</v>
      </c>
      <c r="G173" s="5">
        <f>((Virksomhedsbesøg!G219+Virksomhedsbesøg!G252)/2)*0.4</f>
        <v>9.590643274853802</v>
      </c>
      <c r="H173" s="5">
        <f>((Virksomhedsbesøg!H219+Virksomhedsbesøg!H252)/2)*0.4</f>
        <v>0</v>
      </c>
      <c r="I173" s="5">
        <f>((Virksomhedsbesøg!I219+Virksomhedsbesøg!I252)/2)*0.4</f>
        <v>8.5714285714285712</v>
      </c>
      <c r="J173" s="5">
        <f t="shared" si="10"/>
        <v>54.116117340091762</v>
      </c>
    </row>
    <row r="174" spans="1:10" x14ac:dyDescent="0.3">
      <c r="A174" s="4" t="s">
        <v>21</v>
      </c>
      <c r="B174" s="5">
        <f>((Virksomhedsbesøg!B220+Virksomhedsbesøg!B253)/2)*0.4</f>
        <v>0</v>
      </c>
      <c r="C174" s="5">
        <f>((Virksomhedsbesøg!C220+Virksomhedsbesøg!C253)/2)*0.4</f>
        <v>0</v>
      </c>
      <c r="D174" s="5">
        <f>((Virksomhedsbesøg!D220+Virksomhedsbesøg!D253)/2)*0.4</f>
        <v>0</v>
      </c>
      <c r="E174" s="5">
        <f>((Virksomhedsbesøg!E220+Virksomhedsbesøg!E253)/2)*0.4</f>
        <v>0</v>
      </c>
      <c r="F174" s="5">
        <f>((Virksomhedsbesøg!F220+Virksomhedsbesøg!F253)/2)*0.4</f>
        <v>0</v>
      </c>
      <c r="G174" s="5">
        <f>((Virksomhedsbesøg!G220+Virksomhedsbesøg!G253)/2)*0.4</f>
        <v>0</v>
      </c>
      <c r="H174" s="5">
        <f>((Virksomhedsbesøg!H220+Virksomhedsbesøg!H253)/2)*0.4</f>
        <v>0</v>
      </c>
      <c r="I174" s="5">
        <f>((Virksomhedsbesøg!I220+Virksomhedsbesøg!I253)/2)*0.4</f>
        <v>3.8961038961038961</v>
      </c>
      <c r="J174" s="5">
        <f t="shared" si="10"/>
        <v>3.8961038961038961</v>
      </c>
    </row>
    <row r="175" spans="1:10" x14ac:dyDescent="0.3">
      <c r="A175" s="4" t="s">
        <v>22</v>
      </c>
      <c r="B175" s="5">
        <f>((Virksomhedsbesøg!B221+Virksomhedsbesøg!B254)/2)*0.4</f>
        <v>0</v>
      </c>
      <c r="C175" s="5">
        <f>((Virksomhedsbesøg!C221+Virksomhedsbesøg!C254)/2)*0.4</f>
        <v>0</v>
      </c>
      <c r="D175" s="5">
        <f>((Virksomhedsbesøg!D221+Virksomhedsbesøg!D254)/2)*0.4</f>
        <v>0</v>
      </c>
      <c r="E175" s="5">
        <f>((Virksomhedsbesøg!E221+Virksomhedsbesøg!E254)/2)*0.4</f>
        <v>4.7682119205298017</v>
      </c>
      <c r="F175" s="5">
        <f>((Virksomhedsbesøg!F221+Virksomhedsbesøg!F254)/2)*0.4</f>
        <v>0</v>
      </c>
      <c r="G175" s="5">
        <f>((Virksomhedsbesøg!G221+Virksomhedsbesøg!G254)/2)*0.4</f>
        <v>0</v>
      </c>
      <c r="H175" s="5">
        <f>((Virksomhedsbesøg!H221+Virksomhedsbesøg!H254)/2)*0.4</f>
        <v>0</v>
      </c>
      <c r="I175" s="5">
        <f>((Virksomhedsbesøg!I221+Virksomhedsbesøg!I254)/2)*0.4</f>
        <v>0.15584415584415587</v>
      </c>
      <c r="J175" s="5">
        <f t="shared" si="10"/>
        <v>4.9240560763739571</v>
      </c>
    </row>
    <row r="176" spans="1:10" x14ac:dyDescent="0.3">
      <c r="A176" s="4" t="s">
        <v>23</v>
      </c>
      <c r="B176" s="5">
        <f>((Virksomhedsbesøg!B222+Virksomhedsbesøg!B255)/2)*0.4</f>
        <v>0</v>
      </c>
      <c r="C176" s="5">
        <f>((Virksomhedsbesøg!C222+Virksomhedsbesøg!C255)/2)*0.4</f>
        <v>0</v>
      </c>
      <c r="D176" s="5">
        <f>((Virksomhedsbesøg!D222+Virksomhedsbesøg!D255)/2)*0.4</f>
        <v>0</v>
      </c>
      <c r="E176" s="5">
        <f>((Virksomhedsbesøg!E222+Virksomhedsbesøg!E255)/2)*0.4</f>
        <v>0</v>
      </c>
      <c r="F176" s="5">
        <f>((Virksomhedsbesøg!F222+Virksomhedsbesøg!F255)/2)*0.4</f>
        <v>23.255813953488374</v>
      </c>
      <c r="G176" s="5">
        <f>((Virksomhedsbesøg!G222+Virksomhedsbesøg!G255)/2)*0.4</f>
        <v>0</v>
      </c>
      <c r="H176" s="5">
        <f>((Virksomhedsbesøg!H222+Virksomhedsbesøg!H255)/2)*0.4</f>
        <v>0</v>
      </c>
      <c r="I176" s="5">
        <f>((Virksomhedsbesøg!I222+Virksomhedsbesøg!I255)/2)*0.4</f>
        <v>4.8311688311688314</v>
      </c>
      <c r="J176" s="5">
        <f t="shared" si="10"/>
        <v>28.086982784657206</v>
      </c>
    </row>
    <row r="177" spans="1:10" x14ac:dyDescent="0.3">
      <c r="A177" s="4" t="s">
        <v>24</v>
      </c>
      <c r="B177" s="5">
        <f>((Virksomhedsbesøg!B223+Virksomhedsbesøg!B256)/2)*0.4</f>
        <v>0</v>
      </c>
      <c r="C177" s="5">
        <f>((Virksomhedsbesøg!C223+Virksomhedsbesøg!C256)/2)*0.4</f>
        <v>0</v>
      </c>
      <c r="D177" s="5">
        <f>((Virksomhedsbesøg!D223+Virksomhedsbesøg!D256)/2)*0.4</f>
        <v>0</v>
      </c>
      <c r="E177" s="5">
        <f>((Virksomhedsbesøg!E223+Virksomhedsbesøg!E256)/2)*0.4</f>
        <v>0</v>
      </c>
      <c r="F177" s="5">
        <f>((Virksomhedsbesøg!F223+Virksomhedsbesøg!F256)/2)*0.4</f>
        <v>16.744186046511629</v>
      </c>
      <c r="G177" s="5">
        <f>((Virksomhedsbesøg!G223+Virksomhedsbesøg!G256)/2)*0.4</f>
        <v>0</v>
      </c>
      <c r="H177" s="5">
        <f>((Virksomhedsbesøg!H223+Virksomhedsbesøg!H256)/2)*0.4</f>
        <v>0</v>
      </c>
      <c r="I177" s="5">
        <f>((Virksomhedsbesøg!I223+Virksomhedsbesøg!I256)/2)*0.4</f>
        <v>0.15584415584415587</v>
      </c>
      <c r="J177" s="5">
        <f t="shared" si="10"/>
        <v>16.900030202355786</v>
      </c>
    </row>
    <row r="178" spans="1:10" x14ac:dyDescent="0.3">
      <c r="A178" s="4" t="s">
        <v>25</v>
      </c>
      <c r="B178" s="5">
        <f>((Virksomhedsbesøg!B224+Virksomhedsbesøg!B257)/2)*0.4</f>
        <v>14.504347826086956</v>
      </c>
      <c r="C178" s="5">
        <f>((Virksomhedsbesøg!C224+Virksomhedsbesøg!C257)/2)*0.4</f>
        <v>0</v>
      </c>
      <c r="D178" s="5">
        <f>((Virksomhedsbesøg!D224+Virksomhedsbesøg!D257)/2)*0.4</f>
        <v>0</v>
      </c>
      <c r="E178" s="5">
        <f>((Virksomhedsbesøg!E224+Virksomhedsbesøg!E257)/2)*0.4</f>
        <v>8.2649006622516552</v>
      </c>
      <c r="F178" s="5">
        <f>((Virksomhedsbesøg!F224+Virksomhedsbesøg!F257)/2)*0.4</f>
        <v>0</v>
      </c>
      <c r="G178" s="5">
        <f>((Virksomhedsbesøg!G224+Virksomhedsbesøg!G257)/2)*0.4</f>
        <v>0</v>
      </c>
      <c r="H178" s="5">
        <f>((Virksomhedsbesøg!H224+Virksomhedsbesøg!H257)/2)*0.4</f>
        <v>0</v>
      </c>
      <c r="I178" s="5">
        <f>((Virksomhedsbesøg!I224+Virksomhedsbesøg!I257)/2)*0.4</f>
        <v>0</v>
      </c>
      <c r="J178" s="5">
        <f t="shared" si="10"/>
        <v>22.769248488338611</v>
      </c>
    </row>
    <row r="179" spans="1:10" x14ac:dyDescent="0.3">
      <c r="A179" s="4" t="s">
        <v>26</v>
      </c>
      <c r="B179" s="5">
        <f>((Virksomhedsbesøg!B225+Virksomhedsbesøg!B258)/2)*0.4</f>
        <v>0</v>
      </c>
      <c r="C179" s="5">
        <f>((Virksomhedsbesøg!C225+Virksomhedsbesøg!C258)/2)*0.4</f>
        <v>2.1052631578947367</v>
      </c>
      <c r="D179" s="5">
        <f>((Virksomhedsbesøg!D225+Virksomhedsbesøg!D258)/2)*0.4</f>
        <v>1.5894039735099339</v>
      </c>
      <c r="E179" s="5">
        <f>((Virksomhedsbesøg!E225+Virksomhedsbesøg!E258)/2)*0.4</f>
        <v>11.04635761589404</v>
      </c>
      <c r="F179" s="5">
        <f>((Virksomhedsbesøg!F225+Virksomhedsbesøg!F258)/2)*0.4</f>
        <v>0</v>
      </c>
      <c r="G179" s="5">
        <f>((Virksomhedsbesøg!G225+Virksomhedsbesøg!G258)/2)*0.4</f>
        <v>0</v>
      </c>
      <c r="H179" s="5">
        <f>((Virksomhedsbesøg!H225+Virksomhedsbesøg!H258)/2)*0.4</f>
        <v>28.965517241379317</v>
      </c>
      <c r="I179" s="5">
        <f>((Virksomhedsbesøg!I225+Virksomhedsbesøg!I258)/2)*0.4</f>
        <v>8.4155844155844157</v>
      </c>
      <c r="J179" s="5">
        <f t="shared" si="10"/>
        <v>52.122126404262445</v>
      </c>
    </row>
    <row r="180" spans="1:10" x14ac:dyDescent="0.3">
      <c r="A180" s="4" t="s">
        <v>27</v>
      </c>
      <c r="B180" s="5">
        <f>((Virksomhedsbesøg!B226+Virksomhedsbesøg!B259)/2)*0.4</f>
        <v>0</v>
      </c>
      <c r="C180" s="5">
        <f>((Virksomhedsbesøg!C226+Virksomhedsbesøg!C259)/2)*0.4</f>
        <v>37.89473684210526</v>
      </c>
      <c r="D180" s="5">
        <f>((Virksomhedsbesøg!D226+Virksomhedsbesøg!D259)/2)*0.4</f>
        <v>2.3841059602649008</v>
      </c>
      <c r="E180" s="5">
        <f>((Virksomhedsbesøg!E226+Virksomhedsbesøg!E259)/2)*0.4</f>
        <v>3.8145695364238414</v>
      </c>
      <c r="F180" s="5">
        <f>((Virksomhedsbesøg!F226+Virksomhedsbesøg!F259)/2)*0.4</f>
        <v>0</v>
      </c>
      <c r="G180" s="5">
        <f>((Virksomhedsbesøg!G226+Virksomhedsbesøg!G259)/2)*0.4</f>
        <v>0</v>
      </c>
      <c r="H180" s="5">
        <f>((Virksomhedsbesøg!H226+Virksomhedsbesøg!H259)/2)*0.4</f>
        <v>22.52873563218391</v>
      </c>
      <c r="I180" s="5">
        <f>((Virksomhedsbesøg!I226+Virksomhedsbesøg!I259)/2)*0.4</f>
        <v>0</v>
      </c>
      <c r="J180" s="5">
        <f t="shared" si="10"/>
        <v>66.62214797097792</v>
      </c>
    </row>
    <row r="181" spans="1:10" x14ac:dyDescent="0.3">
      <c r="A181" s="4" t="s">
        <v>28</v>
      </c>
      <c r="B181" s="5">
        <f>((Virksomhedsbesøg!B227+Virksomhedsbesøg!B260)/2)*0.4</f>
        <v>1.4608695652173913</v>
      </c>
      <c r="C181" s="5">
        <f>((Virksomhedsbesøg!C227+Virksomhedsbesøg!C260)/2)*0.4</f>
        <v>0</v>
      </c>
      <c r="D181" s="5">
        <f>((Virksomhedsbesøg!D227+Virksomhedsbesøg!D260)/2)*0.4</f>
        <v>13.311258278145695</v>
      </c>
      <c r="E181" s="5">
        <f>((Virksomhedsbesøg!E227+Virksomhedsbesøg!E260)/2)*0.4</f>
        <v>2.6225165562913908</v>
      </c>
      <c r="F181" s="5">
        <f>((Virksomhedsbesøg!F227+Virksomhedsbesøg!F260)/2)*0.4</f>
        <v>0</v>
      </c>
      <c r="G181" s="5">
        <f>((Virksomhedsbesøg!G227+Virksomhedsbesøg!G260)/2)*0.4</f>
        <v>9.7076023391812853</v>
      </c>
      <c r="H181" s="5">
        <f>((Virksomhedsbesøg!H227+Virksomhedsbesøg!H260)/2)*0.4</f>
        <v>0</v>
      </c>
      <c r="I181" s="5">
        <f>((Virksomhedsbesøg!I227+Virksomhedsbesøg!I260)/2)*0.4</f>
        <v>7.4805194805194803</v>
      </c>
      <c r="J181" s="5">
        <f t="shared" si="10"/>
        <v>34.582766219355243</v>
      </c>
    </row>
    <row r="182" spans="1:10" x14ac:dyDescent="0.3">
      <c r="A182" s="4" t="s">
        <v>55</v>
      </c>
      <c r="B182" s="5">
        <f>((Virksomhedsbesøg!B228+Virksomhedsbesøg!B261)/2)*0.4</f>
        <v>8.3478260869565215</v>
      </c>
      <c r="C182" s="5">
        <f>((Virksomhedsbesøg!C228+Virksomhedsbesøg!C261)/2)*0.4</f>
        <v>0</v>
      </c>
      <c r="D182" s="5">
        <f>((Virksomhedsbesøg!D228+Virksomhedsbesøg!D261)/2)*0.4</f>
        <v>0</v>
      </c>
      <c r="E182" s="5">
        <f>((Virksomhedsbesøg!E228+Virksomhedsbesøg!E261)/2)*0.4</f>
        <v>7.9470198675496692E-2</v>
      </c>
      <c r="F182" s="5">
        <f>((Virksomhedsbesøg!F228+Virksomhedsbesøg!F261)/2)*0.4</f>
        <v>0</v>
      </c>
      <c r="G182" s="5">
        <f>((Virksomhedsbesøg!G228+Virksomhedsbesøg!G261)/2)*0.4</f>
        <v>16.023391812865494</v>
      </c>
      <c r="H182" s="5">
        <f>((Virksomhedsbesøg!H228+Virksomhedsbesøg!H261)/2)*0.4</f>
        <v>0</v>
      </c>
      <c r="I182" s="5">
        <f>((Virksomhedsbesøg!I228+Virksomhedsbesøg!I261)/2)*0.4</f>
        <v>0</v>
      </c>
      <c r="J182" s="5">
        <f t="shared" si="10"/>
        <v>24.450688098497512</v>
      </c>
    </row>
    <row r="183" spans="1:10" x14ac:dyDescent="0.3">
      <c r="A183" s="4" t="s">
        <v>72</v>
      </c>
      <c r="B183" s="5">
        <f>((Virksomhedsbesøg!B229+Virksomhedsbesøg!B262)/2)*0.4</f>
        <v>0.10434782608695653</v>
      </c>
      <c r="C183" s="5">
        <f>((Virksomhedsbesøg!C229+Virksomhedsbesøg!C262)/2)*0.4</f>
        <v>0</v>
      </c>
      <c r="D183" s="5">
        <f>((Virksomhedsbesøg!D229+Virksomhedsbesøg!D262)/2)*0.4</f>
        <v>0</v>
      </c>
      <c r="E183" s="5">
        <f>((Virksomhedsbesøg!E229+Virksomhedsbesøg!E262)/2)*0.4</f>
        <v>0</v>
      </c>
      <c r="F183" s="5">
        <f>((Virksomhedsbesøg!F229+Virksomhedsbesøg!F262)/2)*0.4</f>
        <v>0</v>
      </c>
      <c r="G183" s="5">
        <f>((Virksomhedsbesøg!G229+Virksomhedsbesøg!G262)/2)*0.4</f>
        <v>0</v>
      </c>
      <c r="H183" s="5">
        <f>((Virksomhedsbesøg!H229+Virksomhedsbesøg!H262)/2)*0.4</f>
        <v>8.2758620689655178</v>
      </c>
      <c r="I183" s="5">
        <f>((Virksomhedsbesøg!I229+Virksomhedsbesøg!I262)/2)*0.4</f>
        <v>1.0909090909090908</v>
      </c>
      <c r="J183" s="5">
        <f t="shared" si="10"/>
        <v>9.4711189859615637</v>
      </c>
    </row>
    <row r="184" spans="1:10" x14ac:dyDescent="0.3">
      <c r="A184" s="4" t="s">
        <v>73</v>
      </c>
      <c r="B184" s="5">
        <f>((Virksomhedsbesøg!B230+Virksomhedsbesøg!B263)/2)*0.4</f>
        <v>0</v>
      </c>
      <c r="C184" s="5">
        <f>((Virksomhedsbesøg!C230+Virksomhedsbesøg!C263)/2)*0.4</f>
        <v>0</v>
      </c>
      <c r="D184" s="5">
        <f>((Virksomhedsbesøg!D230+Virksomhedsbesøg!D263)/2)*0.4</f>
        <v>0</v>
      </c>
      <c r="E184" s="5">
        <f>((Virksomhedsbesøg!E230+Virksomhedsbesøg!E263)/2)*0.4</f>
        <v>7.9470198675496692E-2</v>
      </c>
      <c r="F184" s="5">
        <f>((Virksomhedsbesøg!F230+Virksomhedsbesøg!F263)/2)*0.4</f>
        <v>0</v>
      </c>
      <c r="G184" s="5">
        <f>((Virksomhedsbesøg!G230+Virksomhedsbesøg!G263)/2)*0.4</f>
        <v>0</v>
      </c>
      <c r="H184" s="5">
        <f>((Virksomhedsbesøg!H230+Virksomhedsbesøg!H263)/2)*0.4</f>
        <v>0.22988505747126436</v>
      </c>
      <c r="I184" s="5">
        <f>((Virksomhedsbesøg!I230+Virksomhedsbesøg!I263)/2)*0.4</f>
        <v>0.15584415584415587</v>
      </c>
      <c r="J184" s="5">
        <f t="shared" si="10"/>
        <v>0.46519941199091697</v>
      </c>
    </row>
    <row r="185" spans="1:10" x14ac:dyDescent="0.3">
      <c r="A185" s="4" t="s">
        <v>79</v>
      </c>
      <c r="B185" s="5"/>
      <c r="C185" s="5"/>
      <c r="D185" s="5"/>
      <c r="E185" s="5"/>
      <c r="F185" s="5"/>
      <c r="G185" s="5">
        <f>((Virksomhedsbesøg!G231+Virksomhedsbesøg!G264)/2)*0.4</f>
        <v>9.1228070175438596</v>
      </c>
      <c r="H185" s="5"/>
      <c r="I185" s="5"/>
      <c r="J185" s="5">
        <f t="shared" si="10"/>
        <v>9.1228070175438596</v>
      </c>
    </row>
    <row r="186" spans="1:10" x14ac:dyDescent="0.3">
      <c r="A186" s="4" t="s">
        <v>74</v>
      </c>
      <c r="B186" s="5">
        <f>((Virksomhedsbesøg!B232+Virksomhedsbesøg!B265)/2)*0.4</f>
        <v>1.1478260869565218</v>
      </c>
      <c r="C186" s="5">
        <f>((Virksomhedsbesøg!C232+Virksomhedsbesøg!C265)/2)*0.4</f>
        <v>0</v>
      </c>
      <c r="D186" s="5">
        <f>((Virksomhedsbesøg!D232+Virksomhedsbesøg!D265)/2)*0.4</f>
        <v>0</v>
      </c>
      <c r="E186" s="5">
        <f>((Virksomhedsbesøg!E232+Virksomhedsbesøg!E265)/2)*0.4</f>
        <v>0.95364238410596036</v>
      </c>
      <c r="F186" s="5">
        <f>((Virksomhedsbesøg!F232+Virksomhedsbesøg!F265)/2)*0.4</f>
        <v>0</v>
      </c>
      <c r="G186" s="5">
        <f>((Virksomhedsbesøg!G232+Virksomhedsbesøg!G265)/2)*0.4</f>
        <v>0</v>
      </c>
      <c r="H186" s="5">
        <f>((Virksomhedsbesøg!H232+Virksomhedsbesøg!H265)/2)*0.4</f>
        <v>0</v>
      </c>
      <c r="I186" s="5">
        <f>((Virksomhedsbesøg!I232+Virksomhedsbesøg!I265)/2)*0.4</f>
        <v>0</v>
      </c>
      <c r="J186" s="5">
        <f t="shared" si="10"/>
        <v>2.101468471062482</v>
      </c>
    </row>
    <row r="187" spans="1:10" x14ac:dyDescent="0.3">
      <c r="A187" s="4" t="s">
        <v>32</v>
      </c>
      <c r="B187" s="5">
        <f>SUM(B168:B186)</f>
        <v>60.000000000000007</v>
      </c>
      <c r="C187" s="5">
        <f t="shared" ref="C187:I187" si="11">SUM(C168:C186)</f>
        <v>40</v>
      </c>
      <c r="D187" s="5">
        <f t="shared" si="11"/>
        <v>60</v>
      </c>
      <c r="E187" s="5">
        <f t="shared" si="11"/>
        <v>60</v>
      </c>
      <c r="F187" s="5">
        <f t="shared" si="11"/>
        <v>40</v>
      </c>
      <c r="G187" s="5">
        <f t="shared" si="11"/>
        <v>60</v>
      </c>
      <c r="H187" s="5">
        <f t="shared" si="11"/>
        <v>60.000000000000007</v>
      </c>
      <c r="I187" s="5">
        <f t="shared" si="11"/>
        <v>60.000000000000014</v>
      </c>
      <c r="J187" s="5">
        <f>SUM(B187:I187)</f>
        <v>440</v>
      </c>
    </row>
    <row r="199" spans="1:10" ht="29.25" customHeight="1" x14ac:dyDescent="0.3">
      <c r="D199" s="24" t="s">
        <v>63</v>
      </c>
      <c r="E199" s="25"/>
      <c r="F199" s="25"/>
    </row>
    <row r="200" spans="1:10" x14ac:dyDescent="0.3">
      <c r="A200" s="4" t="s">
        <v>2</v>
      </c>
      <c r="B200" s="4" t="s">
        <v>3</v>
      </c>
      <c r="C200" s="4" t="s">
        <v>4</v>
      </c>
      <c r="D200" s="4" t="s">
        <v>5</v>
      </c>
      <c r="E200" s="4" t="s">
        <v>6</v>
      </c>
      <c r="F200" s="4" t="s">
        <v>7</v>
      </c>
      <c r="G200" s="4" t="s">
        <v>8</v>
      </c>
      <c r="H200" s="4" t="s">
        <v>9</v>
      </c>
      <c r="I200" s="4" t="s">
        <v>10</v>
      </c>
      <c r="J200" s="4"/>
    </row>
    <row r="201" spans="1:10" x14ac:dyDescent="0.3">
      <c r="A201" s="4" t="s">
        <v>17</v>
      </c>
      <c r="B201" s="5">
        <f>B8+B36+B69+B102+B135+B168</f>
        <v>0</v>
      </c>
      <c r="C201" s="5">
        <f>C8+C36+C69+C102+C135+C168</f>
        <v>0</v>
      </c>
      <c r="D201" s="5">
        <f>D8+D36+D69+D102+D135+D168</f>
        <v>0</v>
      </c>
      <c r="E201" s="5">
        <f>E8+E36+E69+E102+E135+E168</f>
        <v>21.894039735099337</v>
      </c>
      <c r="F201" s="5">
        <f>F8+F36+F69+F102+F135+F168</f>
        <v>0</v>
      </c>
      <c r="G201" s="5">
        <f>G8+G36+G69+G102+G135+G168</f>
        <v>5.087719298245613</v>
      </c>
      <c r="H201" s="5">
        <f>H8+H36+H69+H102+H135+H168</f>
        <v>0</v>
      </c>
      <c r="I201" s="5">
        <f>I8+I36+I69+I102+I135+I168</f>
        <v>20.337662337662337</v>
      </c>
      <c r="J201" s="5">
        <f>SUM(B201:I201)</f>
        <v>47.319421371007287</v>
      </c>
    </row>
    <row r="202" spans="1:10" x14ac:dyDescent="0.3">
      <c r="A202" s="4" t="s">
        <v>18</v>
      </c>
      <c r="B202" s="5">
        <f>B9+B37+B70+B103+B136+B169</f>
        <v>0</v>
      </c>
      <c r="C202" s="5">
        <f>C9+C37+C70+C103+C136+C169</f>
        <v>0</v>
      </c>
      <c r="D202" s="5">
        <f>D9+D37+D70+D103+D136+D169</f>
        <v>48.052980132450337</v>
      </c>
      <c r="E202" s="5">
        <f>E9+E37+E70+E103+E136+E169</f>
        <v>28.807947019867552</v>
      </c>
      <c r="F202" s="5">
        <f>F9+F37+F70+F103+F136+F169</f>
        <v>0</v>
      </c>
      <c r="G202" s="5">
        <f>G9+G37+G70+G103+G136+G169</f>
        <v>0</v>
      </c>
      <c r="H202" s="5">
        <f>H9+H37+H70+H103+H136+H169</f>
        <v>1</v>
      </c>
      <c r="I202" s="5">
        <f>I9+I37+I70+I103+I136+I169</f>
        <v>36.155844155844157</v>
      </c>
      <c r="J202" s="5">
        <f t="shared" ref="J202:J214" si="12">SUM(B202:I202)</f>
        <v>114.01677130816205</v>
      </c>
    </row>
    <row r="203" spans="1:10" x14ac:dyDescent="0.3">
      <c r="A203" s="4" t="s">
        <v>19</v>
      </c>
      <c r="B203" s="5">
        <f>B10+B38+B71+B104+B137+B170</f>
        <v>49.9304347826087</v>
      </c>
      <c r="C203" s="5">
        <f>C10+C38+C71+C104+C137+C170</f>
        <v>0</v>
      </c>
      <c r="D203" s="5">
        <f>D10+D38+D71+D104+D137+D170</f>
        <v>47.052980132450337</v>
      </c>
      <c r="E203" s="5">
        <f>E10+E38+E71+E104+E137+E170</f>
        <v>54.158940397350996</v>
      </c>
      <c r="F203" s="5">
        <f>F10+F38+F71+F104+F137+F170</f>
        <v>0</v>
      </c>
      <c r="G203" s="5">
        <f>G10+G38+G71+G104+G137+G170</f>
        <v>71.097465886939574</v>
      </c>
      <c r="H203" s="5">
        <f>H10+H38+H71+H104+H137+H170</f>
        <v>0</v>
      </c>
      <c r="I203" s="5">
        <f>I10+I38+I71+I104+I137+I170</f>
        <v>49.961038961038966</v>
      </c>
      <c r="J203" s="5">
        <f t="shared" si="12"/>
        <v>272.20086016038857</v>
      </c>
    </row>
    <row r="204" spans="1:10" x14ac:dyDescent="0.3">
      <c r="A204" s="4" t="s">
        <v>20</v>
      </c>
      <c r="B204" s="5">
        <f>B11+B39+B72+B105+B138+B171</f>
        <v>0</v>
      </c>
      <c r="C204" s="5">
        <f>C11+C39+C72+C105+C138+C171</f>
        <v>0</v>
      </c>
      <c r="D204" s="5">
        <f>D11+D39+D72+D105+D138+D171</f>
        <v>0</v>
      </c>
      <c r="E204" s="5">
        <f>E11+E39+E72+E105+E138+E171</f>
        <v>0</v>
      </c>
      <c r="F204" s="5">
        <f>F11+F39+F72+F105+F138+F171</f>
        <v>0</v>
      </c>
      <c r="G204" s="5">
        <f>G11+G39+G72+G105+G138+G171</f>
        <v>0</v>
      </c>
      <c r="H204" s="5">
        <f>H11+H39+H72+H105+H138+H171</f>
        <v>0</v>
      </c>
      <c r="I204" s="5">
        <f>I11+I39+I72+I105+I138+I171</f>
        <v>6.0259740259740271</v>
      </c>
      <c r="J204" s="5">
        <f t="shared" si="12"/>
        <v>6.0259740259740271</v>
      </c>
    </row>
    <row r="205" spans="1:10" x14ac:dyDescent="0.3">
      <c r="A205" s="4" t="s">
        <v>29</v>
      </c>
      <c r="B205" s="5">
        <f>B12+B40+B73+B106+B139+B172</f>
        <v>74.130434782608688</v>
      </c>
      <c r="C205" s="5">
        <f>C12+C40+C73+C106+C139+C172</f>
        <v>0</v>
      </c>
      <c r="D205" s="5">
        <f>D12+D40+D73+D106+D139+D172</f>
        <v>0</v>
      </c>
      <c r="E205" s="5">
        <f>E12+E40+E73+E106+E139+E172</f>
        <v>14.211920529801324</v>
      </c>
      <c r="F205" s="5">
        <f>F12+F40+F73+F106+F139+F172</f>
        <v>0</v>
      </c>
      <c r="G205" s="5">
        <f>G12+G40+G73+G106+G139+G172</f>
        <v>0</v>
      </c>
      <c r="H205" s="5">
        <f>H12+H40+H73+H106+H139+H172</f>
        <v>0</v>
      </c>
      <c r="I205" s="5">
        <f>I12+I40+I73+I106+I139+I172</f>
        <v>10.545454545454545</v>
      </c>
      <c r="J205" s="5">
        <f t="shared" si="12"/>
        <v>98.887809857864553</v>
      </c>
    </row>
    <row r="206" spans="1:10" x14ac:dyDescent="0.3">
      <c r="A206" s="4" t="s">
        <v>16</v>
      </c>
      <c r="B206" s="5">
        <f>B13+B41+B74+B107+B140+B173</f>
        <v>43.373913043478261</v>
      </c>
      <c r="C206" s="5">
        <f>C13+C41+C74+C107+C140+C173</f>
        <v>0</v>
      </c>
      <c r="D206" s="5">
        <f>D13+D41+D74+D107+D140+D173</f>
        <v>113.35099337748343</v>
      </c>
      <c r="E206" s="5">
        <f>E13+E41+E74+E107+E140+E173</f>
        <v>18.05298013245033</v>
      </c>
      <c r="F206" s="5">
        <f>F13+F41+F74+F107+F140+F173</f>
        <v>0</v>
      </c>
      <c r="G206" s="5">
        <f>G13+G41+G74+G107+G140+G173</f>
        <v>46.354775828460049</v>
      </c>
      <c r="H206" s="5">
        <f>H13+H41+H74+H107+H140+H173</f>
        <v>0</v>
      </c>
      <c r="I206" s="5">
        <f>I13+I41+I74+I107+I140+I173</f>
        <v>42.428571428571423</v>
      </c>
      <c r="J206" s="5">
        <f t="shared" si="12"/>
        <v>263.56123381044353</v>
      </c>
    </row>
    <row r="207" spans="1:10" x14ac:dyDescent="0.3">
      <c r="A207" s="4" t="s">
        <v>21</v>
      </c>
      <c r="B207" s="5">
        <f>B14+B42+B75+B108+B141+B174</f>
        <v>0</v>
      </c>
      <c r="C207" s="5">
        <f>C14+C42+C75+C108+C141+C174</f>
        <v>0</v>
      </c>
      <c r="D207" s="5">
        <f>D14+D42+D75+D108+D141+D174</f>
        <v>0</v>
      </c>
      <c r="E207" s="5">
        <f>E14+E42+E75+E108+E141+E174</f>
        <v>0</v>
      </c>
      <c r="F207" s="5">
        <f>F14+F42+F75+F108+F141+F174</f>
        <v>0</v>
      </c>
      <c r="G207" s="5">
        <f>G14+G42+G75+G108+G141+G174</f>
        <v>0</v>
      </c>
      <c r="H207" s="5">
        <f>H14+H42+H75+H108+H141+H174</f>
        <v>0</v>
      </c>
      <c r="I207" s="5">
        <f>I14+I42+I75+I108+I141+I174</f>
        <v>18.831168831168828</v>
      </c>
      <c r="J207" s="5">
        <f t="shared" si="12"/>
        <v>18.831168831168828</v>
      </c>
    </row>
    <row r="208" spans="1:10" x14ac:dyDescent="0.3">
      <c r="A208" s="4" t="s">
        <v>22</v>
      </c>
      <c r="B208" s="5">
        <f>B15+B43+B76+B109+B142+B175</f>
        <v>0</v>
      </c>
      <c r="C208" s="5">
        <f>C15+C43+C76+C109+C142+C175</f>
        <v>0</v>
      </c>
      <c r="D208" s="5">
        <f>D15+D43+D76+D109+D142+D175</f>
        <v>0</v>
      </c>
      <c r="E208" s="5">
        <f>E15+E43+E76+E109+E142+E175</f>
        <v>24.046357615894038</v>
      </c>
      <c r="F208" s="5">
        <f>F15+F43+F76+F109+F142+F175</f>
        <v>0</v>
      </c>
      <c r="G208" s="5">
        <f>G15+G43+G76+G109+G142+G175</f>
        <v>0</v>
      </c>
      <c r="H208" s="5">
        <f>H15+H43+H76+H109+H142+H175</f>
        <v>0</v>
      </c>
      <c r="I208" s="5">
        <f>I15+I43+I76+I109+I142+I175</f>
        <v>0.75324675324675339</v>
      </c>
      <c r="J208" s="5">
        <f t="shared" si="12"/>
        <v>24.799604369140791</v>
      </c>
    </row>
    <row r="209" spans="1:10" x14ac:dyDescent="0.3">
      <c r="A209" s="4" t="s">
        <v>23</v>
      </c>
      <c r="B209" s="5">
        <f>B16+B44+B77+B110+B143+B176</f>
        <v>0</v>
      </c>
      <c r="C209" s="5">
        <f>C16+C44+C77+C110+C143+C176</f>
        <v>0</v>
      </c>
      <c r="D209" s="5">
        <f>D16+D44+D77+D110+D143+D176</f>
        <v>0</v>
      </c>
      <c r="E209" s="5">
        <f>E16+E44+E77+E110+E143+E176</f>
        <v>0</v>
      </c>
      <c r="F209" s="5">
        <f>F16+F44+F77+F110+F143+F176</f>
        <v>113.25116279069768</v>
      </c>
      <c r="G209" s="5">
        <f>G16+G44+G77+G110+G143+G176</f>
        <v>0</v>
      </c>
      <c r="H209" s="5">
        <f>H16+H44+H77+H110+H143+H176</f>
        <v>0</v>
      </c>
      <c r="I209" s="5">
        <f>I16+I44+I77+I110+I143+I176</f>
        <v>23.350649350649352</v>
      </c>
      <c r="J209" s="5">
        <f t="shared" si="12"/>
        <v>136.60181214134704</v>
      </c>
    </row>
    <row r="210" spans="1:10" x14ac:dyDescent="0.3">
      <c r="A210" s="4" t="s">
        <v>24</v>
      </c>
      <c r="B210" s="5">
        <f>B17+B45+B78+B111+B144+B177</f>
        <v>0</v>
      </c>
      <c r="C210" s="5">
        <f>C17+C45+C78+C111+C144+C177</f>
        <v>0</v>
      </c>
      <c r="D210" s="5">
        <f>D17+D45+D78+D111+D144+D177</f>
        <v>0</v>
      </c>
      <c r="E210" s="5">
        <f>E17+E45+E78+E111+E144+E177</f>
        <v>0</v>
      </c>
      <c r="F210" s="5">
        <f>F17+F45+F78+F111+F144+F177</f>
        <v>81.930232558139537</v>
      </c>
      <c r="G210" s="5">
        <f>G17+G45+G78+G111+G144+G177</f>
        <v>0</v>
      </c>
      <c r="H210" s="5">
        <f>H17+H45+H78+H111+H144+H177</f>
        <v>0</v>
      </c>
      <c r="I210" s="5">
        <f>I17+I45+I78+I111+I144+I177</f>
        <v>0.75324675324675339</v>
      </c>
      <c r="J210" s="5">
        <f t="shared" si="12"/>
        <v>82.683479311386293</v>
      </c>
    </row>
    <row r="211" spans="1:10" x14ac:dyDescent="0.3">
      <c r="A211" s="4" t="s">
        <v>25</v>
      </c>
      <c r="B211" s="5">
        <f>B18+B46+B79+B112+B145+B178</f>
        <v>71.104347826086951</v>
      </c>
      <c r="C211" s="5">
        <f>C18+C46+C79+C112+C145+C178</f>
        <v>0</v>
      </c>
      <c r="D211" s="5">
        <f>D18+D46+D79+D112+D145+D178</f>
        <v>0</v>
      </c>
      <c r="E211" s="5">
        <f>E18+E46+E79+E112+E145+E178</f>
        <v>39.94701986754967</v>
      </c>
      <c r="F211" s="5">
        <f>F18+F46+F79+F112+F145+F178</f>
        <v>0</v>
      </c>
      <c r="G211" s="5">
        <f>G18+G46+G79+G112+G145+G178</f>
        <v>0</v>
      </c>
      <c r="H211" s="5">
        <f>H18+H46+H79+H112+H145+H178</f>
        <v>0</v>
      </c>
      <c r="I211" s="5">
        <f>I18+I46+I79+I112+I145+I178</f>
        <v>0</v>
      </c>
      <c r="J211" s="5">
        <f t="shared" si="12"/>
        <v>111.05136769363662</v>
      </c>
    </row>
    <row r="212" spans="1:10" x14ac:dyDescent="0.3">
      <c r="A212" s="4" t="s">
        <v>26</v>
      </c>
      <c r="B212" s="5">
        <f>B19+B47+B80+B113+B146+B179</f>
        <v>0</v>
      </c>
      <c r="C212" s="5">
        <f>C19+C47+C80+C113+C146+C179</f>
        <v>11.175438596491226</v>
      </c>
      <c r="D212" s="5">
        <f>D19+D47+D80+D113+D146+D179</f>
        <v>7.6821192052980134</v>
      </c>
      <c r="E212" s="5">
        <f>E19+E47+E80+E113+E146+E179</f>
        <v>54.390728476821188</v>
      </c>
      <c r="F212" s="5">
        <f>F19+F47+F80+F113+F146+F179</f>
        <v>0</v>
      </c>
      <c r="G212" s="5">
        <f>G19+G47+G80+G113+G146+G179</f>
        <v>0</v>
      </c>
      <c r="H212" s="5">
        <f>H19+H47+H80+H113+H146+H179</f>
        <v>141.00000000000003</v>
      </c>
      <c r="I212" s="5">
        <f>I19+I47+I80+I113+I146+I179</f>
        <v>40.675324675324674</v>
      </c>
      <c r="J212" s="5">
        <f t="shared" si="12"/>
        <v>254.92361095393514</v>
      </c>
    </row>
    <row r="213" spans="1:10" x14ac:dyDescent="0.3">
      <c r="A213" s="4" t="s">
        <v>27</v>
      </c>
      <c r="B213" s="5">
        <f>B20+B48+B81+B114+B147+B180</f>
        <v>0</v>
      </c>
      <c r="C213" s="5">
        <f>C20+C48+C81+C114+C147+C180</f>
        <v>184.15789473684208</v>
      </c>
      <c r="D213" s="5">
        <f>D20+D48+D81+D114+D147+D180</f>
        <v>11.523178807947019</v>
      </c>
      <c r="E213" s="5">
        <f>E20+E48+E81+E114+E147+E180</f>
        <v>18.437086092715234</v>
      </c>
      <c r="F213" s="5">
        <f>F20+F48+F81+F114+F147+F180</f>
        <v>0</v>
      </c>
      <c r="G213" s="5">
        <f>G20+G48+G81+G114+G147+G180</f>
        <v>0</v>
      </c>
      <c r="H213" s="5">
        <f>H20+H48+H81+H114+H147+H180</f>
        <v>108.8888888888889</v>
      </c>
      <c r="I213" s="5">
        <f>I20+I48+I81+I114+I147+I180</f>
        <v>0</v>
      </c>
      <c r="J213" s="5">
        <f t="shared" si="12"/>
        <v>323.00704852639325</v>
      </c>
    </row>
    <row r="214" spans="1:10" x14ac:dyDescent="0.3">
      <c r="A214" s="4" t="s">
        <v>28</v>
      </c>
      <c r="B214" s="5">
        <f>B21+B49+B82+B115+B148+B181</f>
        <v>7.0608695652173914</v>
      </c>
      <c r="C214" s="5">
        <f>C21+C49+C82+C115+C148+C181</f>
        <v>0</v>
      </c>
      <c r="D214" s="5">
        <f>D21+D49+D82+D115+D148+D181</f>
        <v>64.337748344370866</v>
      </c>
      <c r="E214" s="5">
        <f>E21+E49+E82+E115+E148+E181</f>
        <v>12.675496688741722</v>
      </c>
      <c r="F214" s="5">
        <f>F21+F49+F82+F115+F148+F181</f>
        <v>0</v>
      </c>
      <c r="G214" s="5">
        <f>G21+G49+G82+G115+G148+G181</f>
        <v>47.920077972709549</v>
      </c>
      <c r="H214" s="5">
        <f>H21+H49+H82+H115+H148+H181</f>
        <v>0</v>
      </c>
      <c r="I214" s="5">
        <f>I21+I49+I82+I115+I148+I181</f>
        <v>36.155844155844157</v>
      </c>
      <c r="J214" s="5">
        <f t="shared" si="12"/>
        <v>168.15003672688368</v>
      </c>
    </row>
    <row r="215" spans="1:10" x14ac:dyDescent="0.3">
      <c r="A215" s="4" t="s">
        <v>55</v>
      </c>
      <c r="B215" s="5">
        <f>B22+B50+B83+B116+B149+B182</f>
        <v>40.347826086956523</v>
      </c>
      <c r="C215" s="5">
        <f>C22+C50+C83+C116+C149+C182</f>
        <v>0</v>
      </c>
      <c r="D215" s="5">
        <f>D22+D50+D83+D116+D149+D182</f>
        <v>0</v>
      </c>
      <c r="E215" s="5">
        <f>E22+E50+E83+E116+E149+E182</f>
        <v>0.38410596026490074</v>
      </c>
      <c r="F215" s="5">
        <f>F22+F50+F83+F116+F149+F182</f>
        <v>0</v>
      </c>
      <c r="G215" s="5">
        <f>G22+G50+G83+G116+G149+G182</f>
        <v>77.446393762183234</v>
      </c>
      <c r="H215" s="5">
        <f>H22+H50+H83+H116+H149+H182</f>
        <v>0</v>
      </c>
      <c r="I215" s="5">
        <f>I22+I50+I83+I116+I149+I182</f>
        <v>0</v>
      </c>
      <c r="J215" s="5">
        <f>SUM(B215:I215)</f>
        <v>118.17832580940467</v>
      </c>
    </row>
    <row r="216" spans="1:10" x14ac:dyDescent="0.3">
      <c r="A216" s="4" t="s">
        <v>72</v>
      </c>
      <c r="B216" s="5">
        <f>B23+B51+B84+B117+B150+B183</f>
        <v>0.5043478260869565</v>
      </c>
      <c r="C216" s="5">
        <f>C23+C51+C84+C117+C150+C183</f>
        <v>0</v>
      </c>
      <c r="D216" s="5">
        <f>D23+D51+D84+D117+D150+D183</f>
        <v>0</v>
      </c>
      <c r="E216" s="5">
        <f>E23+E51+E84+E117+E150+E183</f>
        <v>0</v>
      </c>
      <c r="F216" s="5">
        <f>F23+F51+F84+F117+F150+F183</f>
        <v>0</v>
      </c>
      <c r="G216" s="5">
        <f>G23+G51+G84+G117+G150+G183</f>
        <v>0</v>
      </c>
      <c r="H216" s="5">
        <f>H23+H51+H84+H117+H150+H183</f>
        <v>40</v>
      </c>
      <c r="I216" s="5">
        <f>I23+I51+I84+I117+I150+I183</f>
        <v>5.2727272727272725</v>
      </c>
      <c r="J216" s="5">
        <f t="shared" ref="J216:J219" si="13">SUM(B216:I216)</f>
        <v>45.77707509881423</v>
      </c>
    </row>
    <row r="217" spans="1:10" x14ac:dyDescent="0.3">
      <c r="A217" s="4" t="s">
        <v>73</v>
      </c>
      <c r="B217" s="5">
        <f>B24+B52+B85+B118+B151+B184</f>
        <v>0</v>
      </c>
      <c r="C217" s="5">
        <f>C24+C52+C85+C118+C151+C184</f>
        <v>0</v>
      </c>
      <c r="D217" s="5">
        <f>D24+D52+D85+D118+D151+D184</f>
        <v>0</v>
      </c>
      <c r="E217" s="5">
        <f>E24+E52+E85+E118+E151+E184</f>
        <v>0.38410596026490074</v>
      </c>
      <c r="F217" s="5">
        <f>F24+F52+F85+F118+F151+F184</f>
        <v>0</v>
      </c>
      <c r="G217" s="5">
        <f>G24+G52+G85+G118+G151+G184</f>
        <v>0</v>
      </c>
      <c r="H217" s="5">
        <f>H24+H52+H85+H118+H151+H184</f>
        <v>1.1111111111111109</v>
      </c>
      <c r="I217" s="5">
        <f>I24+I52+I85+I118+I151+I184</f>
        <v>0.75324675324675339</v>
      </c>
      <c r="J217" s="5">
        <f t="shared" si="13"/>
        <v>2.2484638246227648</v>
      </c>
    </row>
    <row r="218" spans="1:10" x14ac:dyDescent="0.3">
      <c r="A218" s="4" t="s">
        <v>79</v>
      </c>
      <c r="B218" s="5"/>
      <c r="C218" s="5"/>
      <c r="D218" s="5"/>
      <c r="E218" s="5"/>
      <c r="F218" s="5"/>
      <c r="G218" s="5">
        <f>G25+G53+G86+G119+G152+G185</f>
        <v>44.093567251461991</v>
      </c>
      <c r="H218" s="5"/>
      <c r="I218" s="5"/>
      <c r="J218" s="5">
        <f t="shared" si="13"/>
        <v>44.093567251461991</v>
      </c>
    </row>
    <row r="219" spans="1:10" x14ac:dyDescent="0.3">
      <c r="A219" s="4" t="s">
        <v>74</v>
      </c>
      <c r="B219" s="5">
        <f t="shared" ref="B219:I219" si="14">B26+B54+B87+B120+B153+B186</f>
        <v>5.5478260869565226</v>
      </c>
      <c r="C219" s="5">
        <f t="shared" si="14"/>
        <v>0</v>
      </c>
      <c r="D219" s="5">
        <f t="shared" si="14"/>
        <v>0</v>
      </c>
      <c r="E219" s="5">
        <f t="shared" si="14"/>
        <v>4.6092715231788084</v>
      </c>
      <c r="F219" s="5">
        <f t="shared" si="14"/>
        <v>0</v>
      </c>
      <c r="G219" s="5">
        <f t="shared" si="14"/>
        <v>0</v>
      </c>
      <c r="H219" s="5">
        <f t="shared" si="14"/>
        <v>0</v>
      </c>
      <c r="I219" s="5">
        <f t="shared" si="14"/>
        <v>0</v>
      </c>
      <c r="J219" s="5">
        <f t="shared" si="13"/>
        <v>10.157097610135331</v>
      </c>
    </row>
    <row r="220" spans="1:10" x14ac:dyDescent="0.3">
      <c r="A220" s="4" t="s">
        <v>32</v>
      </c>
      <c r="B220" s="5">
        <f>SUM(B201:B219)</f>
        <v>292.00000000000006</v>
      </c>
      <c r="C220" s="5">
        <f t="shared" ref="C220:I220" si="15">SUM(C201:C219)</f>
        <v>195.33333333333331</v>
      </c>
      <c r="D220" s="5">
        <f t="shared" si="15"/>
        <v>292.00000000000006</v>
      </c>
      <c r="E220" s="5">
        <f t="shared" si="15"/>
        <v>291.99999999999994</v>
      </c>
      <c r="F220" s="5">
        <f t="shared" si="15"/>
        <v>195.18139534883721</v>
      </c>
      <c r="G220" s="5">
        <f t="shared" si="15"/>
        <v>292</v>
      </c>
      <c r="H220" s="5">
        <f t="shared" si="15"/>
        <v>292</v>
      </c>
      <c r="I220" s="5">
        <f t="shared" si="15"/>
        <v>291.99999999999994</v>
      </c>
      <c r="J220" s="5">
        <f>SUM(B220:I220)</f>
        <v>2142.5147286821707</v>
      </c>
    </row>
  </sheetData>
  <mergeCells count="7">
    <mergeCell ref="D199:F199"/>
    <mergeCell ref="D6:F6"/>
    <mergeCell ref="D34:F34"/>
    <mergeCell ref="D67:F67"/>
    <mergeCell ref="D100:F100"/>
    <mergeCell ref="D133:F133"/>
    <mergeCell ref="D166:F16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0"/>
  <sheetViews>
    <sheetView tabSelected="1" topLeftCell="A197" workbookViewId="0">
      <selection activeCell="A199" sqref="A199:J220"/>
    </sheetView>
  </sheetViews>
  <sheetFormatPr defaultRowHeight="14.4" x14ac:dyDescent="0.3"/>
  <cols>
    <col min="1" max="1" width="22.109375" bestFit="1" customWidth="1"/>
  </cols>
  <sheetData>
    <row r="1" spans="1:10" ht="25.8" x14ac:dyDescent="0.5">
      <c r="A1" s="12" t="s">
        <v>62</v>
      </c>
    </row>
    <row r="2" spans="1:10" x14ac:dyDescent="0.3">
      <c r="A2" t="s">
        <v>39</v>
      </c>
      <c r="B2" t="s">
        <v>47</v>
      </c>
    </row>
    <row r="5" spans="1:10" ht="30.75" customHeight="1" x14ac:dyDescent="0.25">
      <c r="A5" t="s">
        <v>39</v>
      </c>
      <c r="D5" s="26" t="s">
        <v>1</v>
      </c>
      <c r="E5" s="27"/>
      <c r="F5" s="27"/>
    </row>
    <row r="6" spans="1:10" ht="15" x14ac:dyDescent="0.25">
      <c r="A6" s="4" t="s">
        <v>2</v>
      </c>
      <c r="B6" s="4" t="s">
        <v>3</v>
      </c>
      <c r="C6" s="4" t="s">
        <v>4</v>
      </c>
      <c r="D6" s="4" t="s">
        <v>5</v>
      </c>
      <c r="E6" s="4" t="s">
        <v>6</v>
      </c>
      <c r="F6" s="4" t="s">
        <v>7</v>
      </c>
      <c r="G6" s="4" t="s">
        <v>8</v>
      </c>
      <c r="H6" s="4" t="s">
        <v>9</v>
      </c>
      <c r="I6" s="4" t="s">
        <v>10</v>
      </c>
      <c r="J6" s="4"/>
    </row>
    <row r="7" spans="1:10" ht="15" x14ac:dyDescent="0.25">
      <c r="A7" s="4" t="s">
        <v>17</v>
      </c>
      <c r="B7" s="5">
        <f>Uddannelsesaftaler!B8</f>
        <v>0</v>
      </c>
      <c r="C7" s="5">
        <f>Uddannelsesaftaler!C8</f>
        <v>0</v>
      </c>
      <c r="D7" s="5">
        <f>Uddannelsesaftaler!D8</f>
        <v>0</v>
      </c>
      <c r="E7" s="5">
        <f>Uddannelsesaftaler!E8</f>
        <v>0</v>
      </c>
      <c r="F7" s="5">
        <f>Uddannelsesaftaler!F8</f>
        <v>0</v>
      </c>
      <c r="G7" s="5">
        <f>Uddannelsesaftaler!G8</f>
        <v>0</v>
      </c>
      <c r="H7" s="5">
        <f>Uddannelsesaftaler!H8</f>
        <v>0</v>
      </c>
      <c r="I7" s="5">
        <f>Uddannelsesaftaler!I8</f>
        <v>0</v>
      </c>
      <c r="J7" s="5">
        <f>SUM(B7:I7)</f>
        <v>0</v>
      </c>
    </row>
    <row r="8" spans="1:10" ht="15" x14ac:dyDescent="0.25">
      <c r="A8" s="4" t="s">
        <v>18</v>
      </c>
      <c r="B8" s="5">
        <f>Uddannelsesaftaler!B9</f>
        <v>0</v>
      </c>
      <c r="C8" s="5">
        <f>Uddannelsesaftaler!C9</f>
        <v>0</v>
      </c>
      <c r="D8" s="5">
        <f>Uddannelsesaftaler!D9</f>
        <v>1</v>
      </c>
      <c r="E8" s="5">
        <f>Uddannelsesaftaler!E9</f>
        <v>0</v>
      </c>
      <c r="F8" s="5">
        <f>Uddannelsesaftaler!F9</f>
        <v>0</v>
      </c>
      <c r="G8" s="5">
        <f>Uddannelsesaftaler!G9</f>
        <v>0</v>
      </c>
      <c r="H8" s="5">
        <f>Uddannelsesaftaler!H9</f>
        <v>1</v>
      </c>
      <c r="I8" s="5">
        <f>Uddannelsesaftaler!I9</f>
        <v>0</v>
      </c>
      <c r="J8" s="5">
        <f t="shared" ref="J8:J25" si="0">SUM(B8:I8)</f>
        <v>2</v>
      </c>
    </row>
    <row r="9" spans="1:10" ht="15" x14ac:dyDescent="0.25">
      <c r="A9" s="4" t="s">
        <v>19</v>
      </c>
      <c r="B9" s="5">
        <f>Uddannelsesaftaler!B10</f>
        <v>0</v>
      </c>
      <c r="C9" s="5">
        <f>Uddannelsesaftaler!C10</f>
        <v>0</v>
      </c>
      <c r="D9" s="5">
        <f>Uddannelsesaftaler!D10</f>
        <v>0</v>
      </c>
      <c r="E9" s="5">
        <f>Uddannelsesaftaler!E10</f>
        <v>0</v>
      </c>
      <c r="F9" s="5">
        <f>Uddannelsesaftaler!F10</f>
        <v>0</v>
      </c>
      <c r="G9" s="5">
        <f>Uddannelsesaftaler!G10</f>
        <v>1</v>
      </c>
      <c r="H9" s="5">
        <f>Uddannelsesaftaler!H10</f>
        <v>0</v>
      </c>
      <c r="I9" s="5">
        <f>Uddannelsesaftaler!I10</f>
        <v>1</v>
      </c>
      <c r="J9" s="5">
        <f t="shared" si="0"/>
        <v>2</v>
      </c>
    </row>
    <row r="10" spans="1:10" ht="15" x14ac:dyDescent="0.25">
      <c r="A10" s="4" t="s">
        <v>20</v>
      </c>
      <c r="B10" s="5">
        <f>Uddannelsesaftaler!B11</f>
        <v>0</v>
      </c>
      <c r="C10" s="5">
        <f>Uddannelsesaftaler!C11</f>
        <v>0</v>
      </c>
      <c r="D10" s="5">
        <f>Uddannelsesaftaler!D11</f>
        <v>0</v>
      </c>
      <c r="E10" s="5">
        <f>Uddannelsesaftaler!E11</f>
        <v>0</v>
      </c>
      <c r="F10" s="5">
        <f>Uddannelsesaftaler!F11</f>
        <v>0</v>
      </c>
      <c r="G10" s="5">
        <f>Uddannelsesaftaler!G11</f>
        <v>0</v>
      </c>
      <c r="H10" s="5">
        <f>Uddannelsesaftaler!H11</f>
        <v>0</v>
      </c>
      <c r="I10" s="5">
        <f>Uddannelsesaftaler!I11</f>
        <v>0</v>
      </c>
      <c r="J10" s="5">
        <f t="shared" si="0"/>
        <v>0</v>
      </c>
    </row>
    <row r="11" spans="1:10" ht="15" x14ac:dyDescent="0.25">
      <c r="A11" s="4" t="s">
        <v>29</v>
      </c>
      <c r="B11" s="5">
        <f>Uddannelsesaftaler!B12</f>
        <v>1</v>
      </c>
      <c r="C11" s="5">
        <f>Uddannelsesaftaler!C12</f>
        <v>0</v>
      </c>
      <c r="D11" s="5">
        <f>Uddannelsesaftaler!D12</f>
        <v>0</v>
      </c>
      <c r="E11" s="5">
        <f>Uddannelsesaftaler!E12</f>
        <v>0</v>
      </c>
      <c r="F11" s="5">
        <f>Uddannelsesaftaler!F12</f>
        <v>0</v>
      </c>
      <c r="G11" s="5">
        <f>Uddannelsesaftaler!G12</f>
        <v>0</v>
      </c>
      <c r="H11" s="5">
        <f>Uddannelsesaftaler!H12</f>
        <v>0</v>
      </c>
      <c r="I11" s="5">
        <f>Uddannelsesaftaler!I12</f>
        <v>0</v>
      </c>
      <c r="J11" s="5">
        <f t="shared" si="0"/>
        <v>1</v>
      </c>
    </row>
    <row r="12" spans="1:10" ht="15" x14ac:dyDescent="0.25">
      <c r="A12" s="4" t="s">
        <v>16</v>
      </c>
      <c r="B12" s="5">
        <f>Uddannelsesaftaler!B13</f>
        <v>0</v>
      </c>
      <c r="C12" s="5">
        <f>Uddannelsesaftaler!C13</f>
        <v>0</v>
      </c>
      <c r="D12" s="5">
        <f>Uddannelsesaftaler!D13</f>
        <v>1</v>
      </c>
      <c r="E12" s="5">
        <f>Uddannelsesaftaler!E13</f>
        <v>0</v>
      </c>
      <c r="F12" s="5">
        <f>Uddannelsesaftaler!F13</f>
        <v>0</v>
      </c>
      <c r="G12" s="5">
        <f>Uddannelsesaftaler!G13</f>
        <v>0</v>
      </c>
      <c r="H12" s="5">
        <f>Uddannelsesaftaler!H13</f>
        <v>0</v>
      </c>
      <c r="I12" s="5">
        <f>Uddannelsesaftaler!I13</f>
        <v>1</v>
      </c>
      <c r="J12" s="5">
        <f t="shared" si="0"/>
        <v>2</v>
      </c>
    </row>
    <row r="13" spans="1:10" ht="15" x14ac:dyDescent="0.25">
      <c r="A13" s="4" t="s">
        <v>21</v>
      </c>
      <c r="B13" s="5">
        <f>Uddannelsesaftaler!B14</f>
        <v>0</v>
      </c>
      <c r="C13" s="5">
        <f>Uddannelsesaftaler!C14</f>
        <v>0</v>
      </c>
      <c r="D13" s="5">
        <f>Uddannelsesaftaler!D14</f>
        <v>0</v>
      </c>
      <c r="E13" s="5">
        <f>Uddannelsesaftaler!E14</f>
        <v>0</v>
      </c>
      <c r="F13" s="5">
        <f>Uddannelsesaftaler!F14</f>
        <v>0</v>
      </c>
      <c r="G13" s="5">
        <f>Uddannelsesaftaler!G14</f>
        <v>0</v>
      </c>
      <c r="H13" s="5">
        <f>Uddannelsesaftaler!H14</f>
        <v>0</v>
      </c>
      <c r="I13" s="5">
        <f>Uddannelsesaftaler!I14</f>
        <v>0</v>
      </c>
      <c r="J13" s="5">
        <f t="shared" si="0"/>
        <v>0</v>
      </c>
    </row>
    <row r="14" spans="1:10" ht="15" x14ac:dyDescent="0.25">
      <c r="A14" s="4" t="s">
        <v>22</v>
      </c>
      <c r="B14" s="5">
        <f>Uddannelsesaftaler!B15</f>
        <v>0</v>
      </c>
      <c r="C14" s="5">
        <f>Uddannelsesaftaler!C15</f>
        <v>0</v>
      </c>
      <c r="D14" s="5">
        <f>Uddannelsesaftaler!D15</f>
        <v>0</v>
      </c>
      <c r="E14" s="5">
        <f>Uddannelsesaftaler!E15</f>
        <v>1</v>
      </c>
      <c r="F14" s="5">
        <f>Uddannelsesaftaler!F15</f>
        <v>0</v>
      </c>
      <c r="G14" s="5">
        <f>Uddannelsesaftaler!G15</f>
        <v>0</v>
      </c>
      <c r="H14" s="5">
        <f>Uddannelsesaftaler!H15</f>
        <v>0</v>
      </c>
      <c r="I14" s="5">
        <f>Uddannelsesaftaler!I15</f>
        <v>0</v>
      </c>
      <c r="J14" s="5">
        <f t="shared" si="0"/>
        <v>1</v>
      </c>
    </row>
    <row r="15" spans="1:10" x14ac:dyDescent="0.3">
      <c r="A15" s="4" t="s">
        <v>23</v>
      </c>
      <c r="B15" s="5">
        <f>Uddannelsesaftaler!B16</f>
        <v>0</v>
      </c>
      <c r="C15" s="5">
        <f>Uddannelsesaftaler!C16</f>
        <v>0</v>
      </c>
      <c r="D15" s="5">
        <f>Uddannelsesaftaler!D16</f>
        <v>0</v>
      </c>
      <c r="E15" s="5">
        <f>Uddannelsesaftaler!E16</f>
        <v>0</v>
      </c>
      <c r="F15" s="5">
        <f>Uddannelsesaftaler!F16</f>
        <v>1</v>
      </c>
      <c r="G15" s="5">
        <f>Uddannelsesaftaler!G16</f>
        <v>0</v>
      </c>
      <c r="H15" s="5">
        <f>Uddannelsesaftaler!H16</f>
        <v>0</v>
      </c>
      <c r="I15" s="5">
        <f>Uddannelsesaftaler!I16</f>
        <v>0</v>
      </c>
      <c r="J15" s="5">
        <f t="shared" si="0"/>
        <v>1</v>
      </c>
    </row>
    <row r="16" spans="1:10" ht="15" x14ac:dyDescent="0.25">
      <c r="A16" s="4" t="s">
        <v>24</v>
      </c>
      <c r="B16" s="5">
        <f>Uddannelsesaftaler!B17</f>
        <v>0</v>
      </c>
      <c r="C16" s="5">
        <f>Uddannelsesaftaler!C17</f>
        <v>0</v>
      </c>
      <c r="D16" s="5">
        <f>Uddannelsesaftaler!D17</f>
        <v>0</v>
      </c>
      <c r="E16" s="5">
        <f>Uddannelsesaftaler!E17</f>
        <v>0</v>
      </c>
      <c r="F16" s="5">
        <f>Uddannelsesaftaler!F17</f>
        <v>1</v>
      </c>
      <c r="G16" s="5">
        <f>Uddannelsesaftaler!G17</f>
        <v>0</v>
      </c>
      <c r="H16" s="5">
        <f>Uddannelsesaftaler!H17</f>
        <v>0</v>
      </c>
      <c r="I16" s="5">
        <f>Uddannelsesaftaler!I17</f>
        <v>0</v>
      </c>
      <c r="J16" s="5">
        <f t="shared" si="0"/>
        <v>1</v>
      </c>
    </row>
    <row r="17" spans="1:10" x14ac:dyDescent="0.3">
      <c r="A17" s="4" t="s">
        <v>25</v>
      </c>
      <c r="B17" s="5">
        <f>Uddannelsesaftaler!B18</f>
        <v>1</v>
      </c>
      <c r="C17" s="5">
        <f>Uddannelsesaftaler!C18</f>
        <v>0</v>
      </c>
      <c r="D17" s="5">
        <f>Uddannelsesaftaler!D18</f>
        <v>0</v>
      </c>
      <c r="E17" s="5">
        <f>Uddannelsesaftaler!E18</f>
        <v>0</v>
      </c>
      <c r="F17" s="5">
        <f>Uddannelsesaftaler!F18</f>
        <v>0</v>
      </c>
      <c r="G17" s="5">
        <f>Uddannelsesaftaler!G18</f>
        <v>0</v>
      </c>
      <c r="H17" s="5">
        <f>Uddannelsesaftaler!H18</f>
        <v>0</v>
      </c>
      <c r="I17" s="5">
        <f>Uddannelsesaftaler!I18</f>
        <v>0</v>
      </c>
      <c r="J17" s="5">
        <f t="shared" si="0"/>
        <v>1</v>
      </c>
    </row>
    <row r="18" spans="1:10" ht="15" x14ac:dyDescent="0.25">
      <c r="A18" s="4" t="s">
        <v>26</v>
      </c>
      <c r="B18" s="5">
        <f>Uddannelsesaftaler!B19</f>
        <v>0</v>
      </c>
      <c r="C18" s="5">
        <f>Uddannelsesaftaler!C19</f>
        <v>1</v>
      </c>
      <c r="D18" s="5">
        <f>Uddannelsesaftaler!D19</f>
        <v>0</v>
      </c>
      <c r="E18" s="5">
        <f>Uddannelsesaftaler!E19</f>
        <v>1</v>
      </c>
      <c r="F18" s="5">
        <f>Uddannelsesaftaler!F19</f>
        <v>0</v>
      </c>
      <c r="G18" s="5">
        <f>Uddannelsesaftaler!G19</f>
        <v>0</v>
      </c>
      <c r="H18" s="5">
        <f>Uddannelsesaftaler!H19</f>
        <v>1</v>
      </c>
      <c r="I18" s="5">
        <f>Uddannelsesaftaler!I19</f>
        <v>0</v>
      </c>
      <c r="J18" s="5">
        <f t="shared" si="0"/>
        <v>3</v>
      </c>
    </row>
    <row r="19" spans="1:10" ht="15" x14ac:dyDescent="0.25">
      <c r="A19" s="4" t="s">
        <v>27</v>
      </c>
      <c r="B19" s="5">
        <f>Uddannelsesaftaler!B20</f>
        <v>0</v>
      </c>
      <c r="C19" s="5">
        <f>Uddannelsesaftaler!C20</f>
        <v>1</v>
      </c>
      <c r="D19" s="5">
        <f>Uddannelsesaftaler!D20</f>
        <v>0</v>
      </c>
      <c r="E19" s="5">
        <f>Uddannelsesaftaler!E20</f>
        <v>0</v>
      </c>
      <c r="F19" s="5">
        <f>Uddannelsesaftaler!F20</f>
        <v>0</v>
      </c>
      <c r="G19" s="5">
        <f>Uddannelsesaftaler!G20</f>
        <v>0</v>
      </c>
      <c r="H19" s="5">
        <f>Uddannelsesaftaler!H20</f>
        <v>0</v>
      </c>
      <c r="I19" s="5">
        <f>Uddannelsesaftaler!I20</f>
        <v>0</v>
      </c>
      <c r="J19" s="5">
        <f t="shared" si="0"/>
        <v>1</v>
      </c>
    </row>
    <row r="20" spans="1:10" ht="15" x14ac:dyDescent="0.25">
      <c r="A20" s="4" t="s">
        <v>28</v>
      </c>
      <c r="B20" s="5">
        <f>Uddannelsesaftaler!B21</f>
        <v>0</v>
      </c>
      <c r="C20" s="5">
        <f>Uddannelsesaftaler!C21</f>
        <v>0</v>
      </c>
      <c r="D20" s="5">
        <f>Uddannelsesaftaler!D21</f>
        <v>0</v>
      </c>
      <c r="E20" s="5">
        <f>Uddannelsesaftaler!E21</f>
        <v>0</v>
      </c>
      <c r="F20" s="5">
        <f>Uddannelsesaftaler!F21</f>
        <v>0</v>
      </c>
      <c r="G20" s="5">
        <f>Uddannelsesaftaler!G21</f>
        <v>1</v>
      </c>
      <c r="H20" s="5">
        <f>Uddannelsesaftaler!H21</f>
        <v>0</v>
      </c>
      <c r="I20" s="5">
        <f>Uddannelsesaftaler!I21</f>
        <v>0</v>
      </c>
      <c r="J20" s="5">
        <f t="shared" si="0"/>
        <v>1</v>
      </c>
    </row>
    <row r="21" spans="1:10" ht="15" x14ac:dyDescent="0.25">
      <c r="A21" s="4" t="s">
        <v>57</v>
      </c>
      <c r="B21" s="5">
        <f>Uddannelsesaftaler!B22</f>
        <v>0</v>
      </c>
      <c r="C21" s="5">
        <f>Uddannelsesaftaler!C22</f>
        <v>0</v>
      </c>
      <c r="D21" s="5">
        <f>Uddannelsesaftaler!D22</f>
        <v>0</v>
      </c>
      <c r="E21" s="5">
        <f>Uddannelsesaftaler!E22</f>
        <v>0</v>
      </c>
      <c r="F21" s="5">
        <f>Uddannelsesaftaler!F22</f>
        <v>0</v>
      </c>
      <c r="G21" s="5">
        <f>Uddannelsesaftaler!G22</f>
        <v>0</v>
      </c>
      <c r="H21" s="5">
        <f>Uddannelsesaftaler!H22</f>
        <v>0</v>
      </c>
      <c r="I21" s="5">
        <f>Uddannelsesaftaler!I22</f>
        <v>0</v>
      </c>
      <c r="J21" s="5">
        <f t="shared" si="0"/>
        <v>0</v>
      </c>
    </row>
    <row r="22" spans="1:10" x14ac:dyDescent="0.3">
      <c r="A22" s="4" t="s">
        <v>75</v>
      </c>
      <c r="B22" s="5">
        <f>Uddannelsesaftaler!B23</f>
        <v>0</v>
      </c>
      <c r="C22" s="5">
        <f>Uddannelsesaftaler!C23</f>
        <v>0</v>
      </c>
      <c r="D22" s="5">
        <f>Uddannelsesaftaler!D23</f>
        <v>0</v>
      </c>
      <c r="E22" s="5">
        <f>Uddannelsesaftaler!E23</f>
        <v>0</v>
      </c>
      <c r="F22" s="5">
        <f>Uddannelsesaftaler!F23</f>
        <v>0</v>
      </c>
      <c r="G22" s="5">
        <f>Uddannelsesaftaler!G23</f>
        <v>0</v>
      </c>
      <c r="H22" s="5">
        <f>Uddannelsesaftaler!H23</f>
        <v>0</v>
      </c>
      <c r="I22" s="5">
        <f>Uddannelsesaftaler!I23</f>
        <v>0</v>
      </c>
      <c r="J22" s="5">
        <f t="shared" si="0"/>
        <v>0</v>
      </c>
    </row>
    <row r="23" spans="1:10" ht="15" x14ac:dyDescent="0.25">
      <c r="A23" s="4" t="s">
        <v>76</v>
      </c>
      <c r="B23" s="5">
        <f>Uddannelsesaftaler!B24</f>
        <v>0</v>
      </c>
      <c r="C23" s="5">
        <f>Uddannelsesaftaler!C24</f>
        <v>0</v>
      </c>
      <c r="D23" s="5">
        <f>Uddannelsesaftaler!D24</f>
        <v>0</v>
      </c>
      <c r="E23" s="5">
        <f>Uddannelsesaftaler!E24</f>
        <v>0</v>
      </c>
      <c r="F23" s="5">
        <f>Uddannelsesaftaler!F24</f>
        <v>0</v>
      </c>
      <c r="G23" s="5">
        <f>Uddannelsesaftaler!G24</f>
        <v>0</v>
      </c>
      <c r="H23" s="5">
        <f>Uddannelsesaftaler!H24</f>
        <v>0</v>
      </c>
      <c r="I23" s="5">
        <f>Uddannelsesaftaler!I24</f>
        <v>0</v>
      </c>
      <c r="J23" s="5">
        <f t="shared" si="0"/>
        <v>0</v>
      </c>
    </row>
    <row r="24" spans="1:10" ht="15" x14ac:dyDescent="0.25">
      <c r="A24" s="4" t="s">
        <v>82</v>
      </c>
      <c r="B24" s="5"/>
      <c r="C24" s="5"/>
      <c r="D24" s="5"/>
      <c r="E24" s="5"/>
      <c r="F24" s="5"/>
      <c r="G24" s="5"/>
      <c r="H24" s="5">
        <f>Uddannelsesaftaler!H25</f>
        <v>0</v>
      </c>
      <c r="I24" s="5"/>
      <c r="J24" s="5"/>
    </row>
    <row r="25" spans="1:10" ht="15" x14ac:dyDescent="0.25">
      <c r="A25" s="4" t="s">
        <v>77</v>
      </c>
      <c r="B25" s="5">
        <f>Uddannelsesaftaler!B26</f>
        <v>0</v>
      </c>
      <c r="C25" s="5">
        <f>Uddannelsesaftaler!C26</f>
        <v>0</v>
      </c>
      <c r="D25" s="5">
        <f>Uddannelsesaftaler!D26</f>
        <v>0</v>
      </c>
      <c r="E25" s="5">
        <f>Uddannelsesaftaler!E26</f>
        <v>0</v>
      </c>
      <c r="F25" s="5">
        <f>Uddannelsesaftaler!F26</f>
        <v>0</v>
      </c>
      <c r="G25" s="5">
        <f>Uddannelsesaftaler!G26</f>
        <v>0</v>
      </c>
      <c r="H25" s="5">
        <f>Uddannelsesaftaler!H26</f>
        <v>0</v>
      </c>
      <c r="I25" s="5">
        <f>Uddannelsesaftaler!I26</f>
        <v>0</v>
      </c>
      <c r="J25" s="5">
        <f t="shared" si="0"/>
        <v>0</v>
      </c>
    </row>
    <row r="26" spans="1:10" ht="15" x14ac:dyDescent="0.25">
      <c r="A26" s="4" t="s">
        <v>32</v>
      </c>
      <c r="B26" s="5">
        <f>SUM(B7:B25)</f>
        <v>2</v>
      </c>
      <c r="C26" s="5">
        <f t="shared" ref="C26:I26" si="1">SUM(C7:C25)</f>
        <v>2</v>
      </c>
      <c r="D26" s="5">
        <f t="shared" si="1"/>
        <v>2</v>
      </c>
      <c r="E26" s="5">
        <f t="shared" si="1"/>
        <v>2</v>
      </c>
      <c r="F26" s="5">
        <f t="shared" si="1"/>
        <v>2</v>
      </c>
      <c r="G26" s="5">
        <f t="shared" si="1"/>
        <v>2</v>
      </c>
      <c r="H26" s="5">
        <f t="shared" si="1"/>
        <v>2</v>
      </c>
      <c r="I26" s="5">
        <f t="shared" si="1"/>
        <v>2</v>
      </c>
      <c r="J26" s="5">
        <f>SUM(B26:I26)</f>
        <v>16</v>
      </c>
    </row>
    <row r="27" spans="1:10" x14ac:dyDescent="0.3">
      <c r="A27" s="11" t="s">
        <v>78</v>
      </c>
    </row>
    <row r="34" spans="1:10" ht="30" customHeight="1" x14ac:dyDescent="0.25">
      <c r="A34" t="s">
        <v>39</v>
      </c>
      <c r="D34" s="26" t="s">
        <v>11</v>
      </c>
      <c r="E34" s="27"/>
      <c r="F34" s="27"/>
    </row>
    <row r="35" spans="1:10" ht="15" x14ac:dyDescent="0.25">
      <c r="A35" s="4" t="s">
        <v>2</v>
      </c>
      <c r="B35" s="4" t="s">
        <v>3</v>
      </c>
      <c r="C35" s="4" t="s">
        <v>4</v>
      </c>
      <c r="D35" s="4" t="s">
        <v>5</v>
      </c>
      <c r="E35" s="4" t="s">
        <v>6</v>
      </c>
      <c r="F35" s="4" t="s">
        <v>7</v>
      </c>
      <c r="G35" s="4" t="s">
        <v>8</v>
      </c>
      <c r="H35" s="4" t="s">
        <v>9</v>
      </c>
      <c r="I35" s="4" t="s">
        <v>10</v>
      </c>
      <c r="J35" s="4"/>
    </row>
    <row r="36" spans="1:10" ht="15" x14ac:dyDescent="0.25">
      <c r="A36" s="4" t="s">
        <v>17</v>
      </c>
      <c r="B36" s="5">
        <f>Uddannelsesaftaler!B36</f>
        <v>0</v>
      </c>
      <c r="C36" s="5">
        <f>Uddannelsesaftaler!C36</f>
        <v>0</v>
      </c>
      <c r="D36" s="5">
        <f>Uddannelsesaftaler!D36</f>
        <v>0</v>
      </c>
      <c r="E36" s="5">
        <f>Uddannelsesaftaler!E36</f>
        <v>3.7748344370860929</v>
      </c>
      <c r="F36" s="5">
        <f>Uddannelsesaftaler!F36</f>
        <v>0</v>
      </c>
      <c r="G36" s="5">
        <f>Uddannelsesaftaler!G36</f>
        <v>0.8771929824561403</v>
      </c>
      <c r="H36" s="5">
        <f>Uddannelsesaftaler!H36</f>
        <v>0</v>
      </c>
      <c r="I36" s="5">
        <f>Uddannelsesaftaler!I36</f>
        <v>3.5064935064935066</v>
      </c>
      <c r="J36" s="5">
        <f>SUM(B36:I36)</f>
        <v>8.1585209260357399</v>
      </c>
    </row>
    <row r="37" spans="1:10" x14ac:dyDescent="0.3">
      <c r="A37" s="4" t="s">
        <v>18</v>
      </c>
      <c r="B37" s="5">
        <f>Uddannelsesaftaler!B37</f>
        <v>0</v>
      </c>
      <c r="C37" s="5">
        <f>Uddannelsesaftaler!C37</f>
        <v>0</v>
      </c>
      <c r="D37" s="5">
        <f>Uddannelsesaftaler!D37</f>
        <v>8.112582781456954</v>
      </c>
      <c r="E37" s="5">
        <f>Uddannelsesaftaler!E37</f>
        <v>4.9668874172185431</v>
      </c>
      <c r="F37" s="5">
        <f>Uddannelsesaftaler!F37</f>
        <v>0</v>
      </c>
      <c r="G37" s="5">
        <f>Uddannelsesaftaler!G37</f>
        <v>0</v>
      </c>
      <c r="H37" s="5">
        <f>Uddannelsesaftaler!H37</f>
        <v>0</v>
      </c>
      <c r="I37" s="5">
        <f>Uddannelsesaftaler!I37</f>
        <v>6.2337662337662341</v>
      </c>
      <c r="J37" s="5">
        <f t="shared" ref="J37:J54" si="2">SUM(B37:I37)</f>
        <v>19.313236432441734</v>
      </c>
    </row>
    <row r="38" spans="1:10" x14ac:dyDescent="0.3">
      <c r="A38" s="4" t="s">
        <v>19</v>
      </c>
      <c r="B38" s="5">
        <f>Uddannelsesaftaler!B38</f>
        <v>8.6086956521739122</v>
      </c>
      <c r="C38" s="5">
        <f>Uddannelsesaftaler!C38</f>
        <v>0</v>
      </c>
      <c r="D38" s="5">
        <f>Uddannelsesaftaler!D38</f>
        <v>8.112582781456954</v>
      </c>
      <c r="E38" s="5">
        <f>Uddannelsesaftaler!E38</f>
        <v>9.3377483443708602</v>
      </c>
      <c r="F38" s="5">
        <f>Uddannelsesaftaler!F38</f>
        <v>0</v>
      </c>
      <c r="G38" s="5">
        <f>Uddannelsesaftaler!G38</f>
        <v>12.085769980506823</v>
      </c>
      <c r="H38" s="5">
        <f>Uddannelsesaftaler!H38</f>
        <v>0</v>
      </c>
      <c r="I38" s="5">
        <f>Uddannelsesaftaler!I38</f>
        <v>8.4415584415584419</v>
      </c>
      <c r="J38" s="5">
        <f t="shared" si="2"/>
        <v>46.58635520006699</v>
      </c>
    </row>
    <row r="39" spans="1:10" x14ac:dyDescent="0.3">
      <c r="A39" s="4" t="s">
        <v>20</v>
      </c>
      <c r="B39" s="5">
        <f>Uddannelsesaftaler!B39</f>
        <v>0</v>
      </c>
      <c r="C39" s="5">
        <f>Uddannelsesaftaler!C39</f>
        <v>0</v>
      </c>
      <c r="D39" s="5">
        <f>Uddannelsesaftaler!D39</f>
        <v>0</v>
      </c>
      <c r="E39" s="5">
        <f>Uddannelsesaftaler!E39</f>
        <v>0</v>
      </c>
      <c r="F39" s="5">
        <f>Uddannelsesaftaler!F39</f>
        <v>0</v>
      </c>
      <c r="G39" s="5">
        <f>Uddannelsesaftaler!G39</f>
        <v>0</v>
      </c>
      <c r="H39" s="5">
        <f>Uddannelsesaftaler!H39</f>
        <v>0</v>
      </c>
      <c r="I39" s="5">
        <f>Uddannelsesaftaler!I39</f>
        <v>1.0389610389610391</v>
      </c>
      <c r="J39" s="5">
        <f t="shared" si="2"/>
        <v>1.0389610389610391</v>
      </c>
    </row>
    <row r="40" spans="1:10" x14ac:dyDescent="0.3">
      <c r="A40" s="4" t="s">
        <v>29</v>
      </c>
      <c r="B40" s="5">
        <f>Uddannelsesaftaler!B40</f>
        <v>12.608695652173914</v>
      </c>
      <c r="C40" s="5">
        <f>Uddannelsesaftaler!C40</f>
        <v>0</v>
      </c>
      <c r="D40" s="5">
        <f>Uddannelsesaftaler!D40</f>
        <v>0</v>
      </c>
      <c r="E40" s="5">
        <f>Uddannelsesaftaler!E40</f>
        <v>2.4503311258278146</v>
      </c>
      <c r="F40" s="5">
        <f>Uddannelsesaftaler!F40</f>
        <v>0</v>
      </c>
      <c r="G40" s="5">
        <f>Uddannelsesaftaler!G40</f>
        <v>0</v>
      </c>
      <c r="H40" s="5">
        <f>Uddannelsesaftaler!H40</f>
        <v>0</v>
      </c>
      <c r="I40" s="5">
        <f>Uddannelsesaftaler!I40</f>
        <v>1.8181818181818181</v>
      </c>
      <c r="J40" s="5">
        <f t="shared" si="2"/>
        <v>16.877208596183547</v>
      </c>
    </row>
    <row r="41" spans="1:10" x14ac:dyDescent="0.3">
      <c r="A41" s="4" t="s">
        <v>16</v>
      </c>
      <c r="B41" s="5">
        <f>Uddannelsesaftaler!B41</f>
        <v>7.4782608695652177</v>
      </c>
      <c r="C41" s="5">
        <f>Uddannelsesaftaler!C41</f>
        <v>0</v>
      </c>
      <c r="D41" s="5">
        <f>Uddannelsesaftaler!D41</f>
        <v>19.370860927152322</v>
      </c>
      <c r="E41" s="5">
        <f>Uddannelsesaftaler!E41</f>
        <v>3.1125827814569536</v>
      </c>
      <c r="F41" s="5">
        <f>Uddannelsesaftaler!F41</f>
        <v>0</v>
      </c>
      <c r="G41" s="5">
        <f>Uddannelsesaftaler!G41</f>
        <v>7.9922027290448341</v>
      </c>
      <c r="H41" s="5">
        <f>Uddannelsesaftaler!H41</f>
        <v>0</v>
      </c>
      <c r="I41" s="5">
        <f>Uddannelsesaftaler!I41</f>
        <v>7.1428571428571423</v>
      </c>
      <c r="J41" s="5">
        <f t="shared" si="2"/>
        <v>45.096764450076464</v>
      </c>
    </row>
    <row r="42" spans="1:10" x14ac:dyDescent="0.3">
      <c r="A42" s="4" t="s">
        <v>21</v>
      </c>
      <c r="B42" s="5">
        <f>Uddannelsesaftaler!B42</f>
        <v>0</v>
      </c>
      <c r="C42" s="5">
        <f>Uddannelsesaftaler!C42</f>
        <v>0</v>
      </c>
      <c r="D42" s="5">
        <f>Uddannelsesaftaler!D42</f>
        <v>0</v>
      </c>
      <c r="E42" s="5">
        <f>Uddannelsesaftaler!E42</f>
        <v>0</v>
      </c>
      <c r="F42" s="5">
        <f>Uddannelsesaftaler!F42</f>
        <v>0</v>
      </c>
      <c r="G42" s="5">
        <f>Uddannelsesaftaler!G42</f>
        <v>0</v>
      </c>
      <c r="H42" s="5">
        <f>Uddannelsesaftaler!H42</f>
        <v>0</v>
      </c>
      <c r="I42" s="5">
        <f>Uddannelsesaftaler!I42</f>
        <v>3.2467532467532467</v>
      </c>
      <c r="J42" s="5">
        <f t="shared" si="2"/>
        <v>3.2467532467532467</v>
      </c>
    </row>
    <row r="43" spans="1:10" x14ac:dyDescent="0.3">
      <c r="A43" s="4" t="s">
        <v>22</v>
      </c>
      <c r="B43" s="5">
        <f>Uddannelsesaftaler!B43</f>
        <v>0</v>
      </c>
      <c r="C43" s="5">
        <f>Uddannelsesaftaler!C43</f>
        <v>0</v>
      </c>
      <c r="D43" s="5">
        <f>Uddannelsesaftaler!D43</f>
        <v>0</v>
      </c>
      <c r="E43" s="5">
        <f>Uddannelsesaftaler!E43</f>
        <v>3.9735099337748347</v>
      </c>
      <c r="F43" s="5">
        <f>Uddannelsesaftaler!F43</f>
        <v>0</v>
      </c>
      <c r="G43" s="5">
        <f>Uddannelsesaftaler!G43</f>
        <v>0</v>
      </c>
      <c r="H43" s="5">
        <f>Uddannelsesaftaler!H43</f>
        <v>0</v>
      </c>
      <c r="I43" s="5">
        <f>Uddannelsesaftaler!I43</f>
        <v>0.12987012987012989</v>
      </c>
      <c r="J43" s="5">
        <f t="shared" si="2"/>
        <v>4.1033800636449644</v>
      </c>
    </row>
    <row r="44" spans="1:10" x14ac:dyDescent="0.3">
      <c r="A44" s="4" t="s">
        <v>23</v>
      </c>
      <c r="B44" s="5">
        <f>Uddannelsesaftaler!B44</f>
        <v>0</v>
      </c>
      <c r="C44" s="5">
        <f>Uddannelsesaftaler!C44</f>
        <v>0</v>
      </c>
      <c r="D44" s="5">
        <f>Uddannelsesaftaler!D44</f>
        <v>0</v>
      </c>
      <c r="E44" s="5">
        <f>Uddannelsesaftaler!E44</f>
        <v>0</v>
      </c>
      <c r="F44" s="5">
        <f>Uddannelsesaftaler!F44</f>
        <v>19.227906976744187</v>
      </c>
      <c r="G44" s="5">
        <f>Uddannelsesaftaler!G44</f>
        <v>0</v>
      </c>
      <c r="H44" s="5">
        <f>Uddannelsesaftaler!H44</f>
        <v>0</v>
      </c>
      <c r="I44" s="5">
        <f>Uddannelsesaftaler!I44</f>
        <v>4.0259740259740262</v>
      </c>
      <c r="J44" s="5">
        <f t="shared" si="2"/>
        <v>23.253881002718213</v>
      </c>
    </row>
    <row r="45" spans="1:10" x14ac:dyDescent="0.3">
      <c r="A45" s="4" t="s">
        <v>24</v>
      </c>
      <c r="B45" s="5">
        <f>Uddannelsesaftaler!B45</f>
        <v>0</v>
      </c>
      <c r="C45" s="5">
        <f>Uddannelsesaftaler!C45</f>
        <v>0</v>
      </c>
      <c r="D45" s="5">
        <f>Uddannelsesaftaler!D45</f>
        <v>0</v>
      </c>
      <c r="E45" s="5">
        <f>Uddannelsesaftaler!E45</f>
        <v>0</v>
      </c>
      <c r="F45" s="5">
        <f>Uddannelsesaftaler!F45</f>
        <v>13.953488372093023</v>
      </c>
      <c r="G45" s="5">
        <f>Uddannelsesaftaler!G45</f>
        <v>0</v>
      </c>
      <c r="H45" s="5">
        <f>Uddannelsesaftaler!H45</f>
        <v>0</v>
      </c>
      <c r="I45" s="5">
        <f>Uddannelsesaftaler!I45</f>
        <v>0.12987012987012989</v>
      </c>
      <c r="J45" s="5">
        <f t="shared" si="2"/>
        <v>14.083358501963152</v>
      </c>
    </row>
    <row r="46" spans="1:10" x14ac:dyDescent="0.3">
      <c r="A46" s="4" t="s">
        <v>25</v>
      </c>
      <c r="B46" s="5">
        <f>Uddannelsesaftaler!B46</f>
        <v>12.086956521739131</v>
      </c>
      <c r="C46" s="5">
        <f>Uddannelsesaftaler!C46</f>
        <v>0</v>
      </c>
      <c r="D46" s="5">
        <f>Uddannelsesaftaler!D46</f>
        <v>0</v>
      </c>
      <c r="E46" s="5">
        <f>Uddannelsesaftaler!E46</f>
        <v>6.8874172185430469</v>
      </c>
      <c r="F46" s="5">
        <f>Uddannelsesaftaler!F46</f>
        <v>0</v>
      </c>
      <c r="G46" s="5">
        <f>Uddannelsesaftaler!G46</f>
        <v>0</v>
      </c>
      <c r="H46" s="5">
        <f>Uddannelsesaftaler!H46</f>
        <v>0</v>
      </c>
      <c r="I46" s="5">
        <f>Uddannelsesaftaler!I46</f>
        <v>0</v>
      </c>
      <c r="J46" s="5">
        <f t="shared" si="2"/>
        <v>18.974373740282179</v>
      </c>
    </row>
    <row r="47" spans="1:10" x14ac:dyDescent="0.3">
      <c r="A47" s="4" t="s">
        <v>26</v>
      </c>
      <c r="B47" s="5">
        <f>Uddannelsesaftaler!B47</f>
        <v>0</v>
      </c>
      <c r="C47" s="5">
        <f>Uddannelsesaftaler!C47</f>
        <v>1.7543859649122806</v>
      </c>
      <c r="D47" s="5">
        <f>Uddannelsesaftaler!D47</f>
        <v>1.3245033112582782</v>
      </c>
      <c r="E47" s="5">
        <f>Uddannelsesaftaler!E47</f>
        <v>9.2052980132450326</v>
      </c>
      <c r="F47" s="5">
        <f>Uddannelsesaftaler!F47</f>
        <v>0</v>
      </c>
      <c r="G47" s="5">
        <f>Uddannelsesaftaler!G47</f>
        <v>0</v>
      </c>
      <c r="H47" s="5">
        <f>Uddannelsesaftaler!H47</f>
        <v>24.137931034482762</v>
      </c>
      <c r="I47" s="5">
        <f>Uddannelsesaftaler!I47</f>
        <v>7.0129870129870131</v>
      </c>
      <c r="J47" s="5">
        <f t="shared" si="2"/>
        <v>43.435105336885364</v>
      </c>
    </row>
    <row r="48" spans="1:10" x14ac:dyDescent="0.3">
      <c r="A48" s="4" t="s">
        <v>27</v>
      </c>
      <c r="B48" s="5">
        <f>Uddannelsesaftaler!B48</f>
        <v>0</v>
      </c>
      <c r="C48" s="5">
        <f>Uddannelsesaftaler!C48</f>
        <v>31.578947368421055</v>
      </c>
      <c r="D48" s="5">
        <f>Uddannelsesaftaler!D48</f>
        <v>1.9867549668874174</v>
      </c>
      <c r="E48" s="5">
        <f>Uddannelsesaftaler!E48</f>
        <v>3.1788079470198678</v>
      </c>
      <c r="F48" s="5">
        <f>Uddannelsesaftaler!F48</f>
        <v>0</v>
      </c>
      <c r="G48" s="5">
        <f>Uddannelsesaftaler!G48</f>
        <v>0</v>
      </c>
      <c r="H48" s="5">
        <f>Uddannelsesaftaler!H48</f>
        <v>18.773946360153257</v>
      </c>
      <c r="I48" s="5">
        <f>Uddannelsesaftaler!I48</f>
        <v>0</v>
      </c>
      <c r="J48" s="5">
        <f t="shared" si="2"/>
        <v>55.518456642481596</v>
      </c>
    </row>
    <row r="49" spans="1:10" x14ac:dyDescent="0.3">
      <c r="A49" s="4" t="s">
        <v>28</v>
      </c>
      <c r="B49" s="5">
        <f>Uddannelsesaftaler!B49</f>
        <v>1.2173913043478262</v>
      </c>
      <c r="C49" s="5">
        <f>Uddannelsesaftaler!C49</f>
        <v>0</v>
      </c>
      <c r="D49" s="5">
        <f>Uddannelsesaftaler!D49</f>
        <v>11.09271523178808</v>
      </c>
      <c r="E49" s="5">
        <f>Uddannelsesaftaler!E49</f>
        <v>2.185430463576159</v>
      </c>
      <c r="F49" s="5">
        <f>Uddannelsesaftaler!F49</f>
        <v>0</v>
      </c>
      <c r="G49" s="5">
        <f>Uddannelsesaftaler!G49</f>
        <v>8.0896686159844062</v>
      </c>
      <c r="H49" s="5">
        <f>Uddannelsesaftaler!H49</f>
        <v>0</v>
      </c>
      <c r="I49" s="5">
        <f>Uddannelsesaftaler!I49</f>
        <v>6.2337662337662341</v>
      </c>
      <c r="J49" s="5">
        <f t="shared" si="2"/>
        <v>28.818971849462706</v>
      </c>
    </row>
    <row r="50" spans="1:10" x14ac:dyDescent="0.3">
      <c r="A50" s="4" t="s">
        <v>55</v>
      </c>
      <c r="B50" s="5">
        <f>Uddannelsesaftaler!B50</f>
        <v>6.9565217391304346</v>
      </c>
      <c r="C50" s="5">
        <f>Uddannelsesaftaler!C50</f>
        <v>0</v>
      </c>
      <c r="D50" s="5">
        <f>Uddannelsesaftaler!D50</f>
        <v>0</v>
      </c>
      <c r="E50" s="5">
        <f>Uddannelsesaftaler!E50</f>
        <v>6.6225165562913912E-2</v>
      </c>
      <c r="F50" s="5">
        <f>Uddannelsesaftaler!F50</f>
        <v>0</v>
      </c>
      <c r="G50" s="5">
        <f>Uddannelsesaftaler!G50</f>
        <v>13.352826510721247</v>
      </c>
      <c r="H50" s="5">
        <f>Uddannelsesaftaler!H50</f>
        <v>0</v>
      </c>
      <c r="I50" s="5">
        <f>Uddannelsesaftaler!I50</f>
        <v>0</v>
      </c>
      <c r="J50" s="5">
        <f t="shared" si="2"/>
        <v>20.375573415414596</v>
      </c>
    </row>
    <row r="51" spans="1:10" x14ac:dyDescent="0.3">
      <c r="A51" s="4" t="s">
        <v>72</v>
      </c>
      <c r="B51" s="5">
        <f>Uddannelsesaftaler!B51</f>
        <v>8.6956521739130432E-2</v>
      </c>
      <c r="C51" s="5">
        <f>Uddannelsesaftaler!C51</f>
        <v>0</v>
      </c>
      <c r="D51" s="5">
        <f>Uddannelsesaftaler!D51</f>
        <v>0</v>
      </c>
      <c r="E51" s="5">
        <f>Uddannelsesaftaler!E51</f>
        <v>0</v>
      </c>
      <c r="F51" s="5">
        <f>Uddannelsesaftaler!F51</f>
        <v>0</v>
      </c>
      <c r="G51" s="5">
        <f>Uddannelsesaftaler!G51</f>
        <v>0</v>
      </c>
      <c r="H51" s="5">
        <f>Uddannelsesaftaler!H51</f>
        <v>6.8965517241379306</v>
      </c>
      <c r="I51" s="5">
        <f>Uddannelsesaftaler!I51</f>
        <v>0.90909090909090906</v>
      </c>
      <c r="J51" s="5">
        <f t="shared" si="2"/>
        <v>7.8925991549679706</v>
      </c>
    </row>
    <row r="52" spans="1:10" x14ac:dyDescent="0.3">
      <c r="A52" s="4" t="s">
        <v>73</v>
      </c>
      <c r="B52" s="5">
        <f>Uddannelsesaftaler!B52</f>
        <v>0</v>
      </c>
      <c r="C52" s="5">
        <f>Uddannelsesaftaler!C52</f>
        <v>0</v>
      </c>
      <c r="D52" s="5">
        <f>Uddannelsesaftaler!D52</f>
        <v>0</v>
      </c>
      <c r="E52" s="5">
        <f>Uddannelsesaftaler!E52</f>
        <v>6.6225165562913912E-2</v>
      </c>
      <c r="F52" s="5">
        <f>Uddannelsesaftaler!F52</f>
        <v>0</v>
      </c>
      <c r="G52" s="5">
        <f>Uddannelsesaftaler!G52</f>
        <v>0</v>
      </c>
      <c r="H52" s="5">
        <f>Uddannelsesaftaler!H52</f>
        <v>0.19157088122605362</v>
      </c>
      <c r="I52" s="5">
        <f>Uddannelsesaftaler!I52</f>
        <v>0.12987012987012989</v>
      </c>
      <c r="J52" s="5">
        <f t="shared" si="2"/>
        <v>0.38766617665909742</v>
      </c>
    </row>
    <row r="53" spans="1:10" x14ac:dyDescent="0.3">
      <c r="A53" s="4" t="s">
        <v>79</v>
      </c>
      <c r="B53" s="5"/>
      <c r="C53" s="5"/>
      <c r="D53" s="5"/>
      <c r="E53" s="5"/>
      <c r="F53" s="5"/>
      <c r="G53" s="5">
        <f>Uddannelsesaftaler!G53</f>
        <v>7.60233918128655</v>
      </c>
      <c r="H53" s="5"/>
      <c r="I53" s="5"/>
      <c r="J53" s="5">
        <f t="shared" si="2"/>
        <v>7.60233918128655</v>
      </c>
    </row>
    <row r="54" spans="1:10" x14ac:dyDescent="0.3">
      <c r="A54" s="4" t="s">
        <v>74</v>
      </c>
      <c r="B54" s="5">
        <f>Uddannelsesaftaler!B54</f>
        <v>0.95652173913043481</v>
      </c>
      <c r="C54" s="5">
        <f>Uddannelsesaftaler!C54</f>
        <v>0</v>
      </c>
      <c r="D54" s="5">
        <f>Uddannelsesaftaler!D54</f>
        <v>0</v>
      </c>
      <c r="E54" s="5">
        <f>Uddannelsesaftaler!E54</f>
        <v>0.79470198675496695</v>
      </c>
      <c r="F54" s="5">
        <f>Uddannelsesaftaler!F54</f>
        <v>0</v>
      </c>
      <c r="G54" s="5">
        <f>Uddannelsesaftaler!G54</f>
        <v>0</v>
      </c>
      <c r="H54" s="5">
        <f>Uddannelsesaftaler!H54</f>
        <v>0</v>
      </c>
      <c r="I54" s="5">
        <f>Uddannelsesaftaler!I54</f>
        <v>0</v>
      </c>
      <c r="J54" s="5">
        <f t="shared" si="2"/>
        <v>1.7512237258854018</v>
      </c>
    </row>
    <row r="55" spans="1:10" x14ac:dyDescent="0.3">
      <c r="A55" s="4" t="s">
        <v>32</v>
      </c>
      <c r="B55" s="5">
        <f>SUM(B36:B54)</f>
        <v>50.000000000000014</v>
      </c>
      <c r="C55" s="5">
        <f t="shared" ref="C55:I55" si="3">SUM(C36:C54)</f>
        <v>33.333333333333336</v>
      </c>
      <c r="D55" s="5">
        <f t="shared" si="3"/>
        <v>50</v>
      </c>
      <c r="E55" s="5">
        <f t="shared" si="3"/>
        <v>50</v>
      </c>
      <c r="F55" s="5">
        <f t="shared" si="3"/>
        <v>33.181395348837214</v>
      </c>
      <c r="G55" s="5">
        <f t="shared" si="3"/>
        <v>50</v>
      </c>
      <c r="H55" s="5">
        <f t="shared" si="3"/>
        <v>50.000000000000007</v>
      </c>
      <c r="I55" s="5">
        <f t="shared" si="3"/>
        <v>49.999999999999986</v>
      </c>
      <c r="J55" s="5">
        <f>SUM(B55:I55)</f>
        <v>366.51472868217058</v>
      </c>
    </row>
    <row r="67" spans="1:10" ht="29.25" customHeight="1" x14ac:dyDescent="0.3">
      <c r="A67" t="s">
        <v>39</v>
      </c>
      <c r="D67" s="26" t="s">
        <v>12</v>
      </c>
      <c r="E67" s="27"/>
      <c r="F67" s="27"/>
    </row>
    <row r="68" spans="1:10" x14ac:dyDescent="0.3">
      <c r="A68" s="4" t="s">
        <v>2</v>
      </c>
      <c r="B68" s="4" t="s">
        <v>3</v>
      </c>
      <c r="C68" s="4" t="s">
        <v>4</v>
      </c>
      <c r="D68" s="4" t="s">
        <v>5</v>
      </c>
      <c r="E68" s="4" t="s">
        <v>6</v>
      </c>
      <c r="F68" s="4" t="s">
        <v>7</v>
      </c>
      <c r="G68" s="4" t="s">
        <v>8</v>
      </c>
      <c r="H68" s="4" t="s">
        <v>9</v>
      </c>
      <c r="I68" s="4" t="s">
        <v>10</v>
      </c>
      <c r="J68" s="4"/>
    </row>
    <row r="69" spans="1:10" x14ac:dyDescent="0.3">
      <c r="A69" s="4" t="s">
        <v>17</v>
      </c>
      <c r="B69" s="5">
        <f>Uddannelsesaftaler!B69*0.8</f>
        <v>0</v>
      </c>
      <c r="C69" s="5">
        <f>Uddannelsesaftaler!C69*0.8</f>
        <v>0</v>
      </c>
      <c r="D69" s="5">
        <f>Uddannelsesaftaler!D69*0.8</f>
        <v>0</v>
      </c>
      <c r="E69" s="5">
        <f>Uddannelsesaftaler!E69*0.8</f>
        <v>3.6238410596026491</v>
      </c>
      <c r="F69" s="5">
        <f>Uddannelsesaftaler!F69*0.8</f>
        <v>0</v>
      </c>
      <c r="G69" s="5">
        <f>Uddannelsesaftaler!G69*0.8</f>
        <v>0.84210526315789469</v>
      </c>
      <c r="H69" s="5">
        <f>Uddannelsesaftaler!H69*0.8</f>
        <v>0</v>
      </c>
      <c r="I69" s="5">
        <f>Uddannelsesaftaler!I69*0.8</f>
        <v>3.3662337662337665</v>
      </c>
      <c r="J69" s="5">
        <f>SUM(B69:I69)</f>
        <v>7.8321800889943107</v>
      </c>
    </row>
    <row r="70" spans="1:10" x14ac:dyDescent="0.3">
      <c r="A70" s="4" t="s">
        <v>18</v>
      </c>
      <c r="B70" s="5">
        <f>Uddannelsesaftaler!B70*0.8</f>
        <v>0</v>
      </c>
      <c r="C70" s="5">
        <f>Uddannelsesaftaler!C70*0.8</f>
        <v>0</v>
      </c>
      <c r="D70" s="5">
        <f>Uddannelsesaftaler!D70*0.8</f>
        <v>7.7880794701986762</v>
      </c>
      <c r="E70" s="5">
        <f>Uddannelsesaftaler!E70*0.8</f>
        <v>4.7682119205298017</v>
      </c>
      <c r="F70" s="5">
        <f>Uddannelsesaftaler!F70*0.8</f>
        <v>0</v>
      </c>
      <c r="G70" s="5">
        <f>Uddannelsesaftaler!G70*0.8</f>
        <v>0</v>
      </c>
      <c r="H70" s="5">
        <f>Uddannelsesaftaler!H70*0.8</f>
        <v>0</v>
      </c>
      <c r="I70" s="5">
        <f>Uddannelsesaftaler!I70*0.8</f>
        <v>5.9844155844155846</v>
      </c>
      <c r="J70" s="5">
        <f t="shared" ref="J70:J87" si="4">SUM(B70:I70)</f>
        <v>18.540706975144062</v>
      </c>
    </row>
    <row r="71" spans="1:10" x14ac:dyDescent="0.3">
      <c r="A71" s="4" t="s">
        <v>19</v>
      </c>
      <c r="B71" s="5">
        <f>Uddannelsesaftaler!B71*0.8</f>
        <v>8.2643478260869578</v>
      </c>
      <c r="C71" s="5">
        <f>Uddannelsesaftaler!C71*0.8</f>
        <v>0</v>
      </c>
      <c r="D71" s="5">
        <f>Uddannelsesaftaler!D71*0.8</f>
        <v>7.7880794701986762</v>
      </c>
      <c r="E71" s="5">
        <f>Uddannelsesaftaler!E71*0.8</f>
        <v>8.9642384105960282</v>
      </c>
      <c r="F71" s="5">
        <f>Uddannelsesaftaler!F71*0.8</f>
        <v>0</v>
      </c>
      <c r="G71" s="5">
        <f>Uddannelsesaftaler!G71*0.8</f>
        <v>11.602339181286551</v>
      </c>
      <c r="H71" s="5">
        <f>Uddannelsesaftaler!H71*0.8</f>
        <v>0</v>
      </c>
      <c r="I71" s="5">
        <f>Uddannelsesaftaler!I71*0.8</f>
        <v>8.1038961038961048</v>
      </c>
      <c r="J71" s="5">
        <f t="shared" si="4"/>
        <v>44.722900992064318</v>
      </c>
    </row>
    <row r="72" spans="1:10" x14ac:dyDescent="0.3">
      <c r="A72" s="4" t="s">
        <v>20</v>
      </c>
      <c r="B72" s="5">
        <f>Uddannelsesaftaler!B72*0.8</f>
        <v>0</v>
      </c>
      <c r="C72" s="5">
        <f>Uddannelsesaftaler!C72*0.8</f>
        <v>0</v>
      </c>
      <c r="D72" s="5">
        <f>Uddannelsesaftaler!D72*0.8</f>
        <v>0</v>
      </c>
      <c r="E72" s="5">
        <f>Uddannelsesaftaler!E72*0.8</f>
        <v>0</v>
      </c>
      <c r="F72" s="5">
        <f>Uddannelsesaftaler!F72*0.8</f>
        <v>0</v>
      </c>
      <c r="G72" s="5">
        <f>Uddannelsesaftaler!G72*0.8</f>
        <v>0</v>
      </c>
      <c r="H72" s="5">
        <f>Uddannelsesaftaler!H72*0.8</f>
        <v>0</v>
      </c>
      <c r="I72" s="5">
        <f>Uddannelsesaftaler!I72*0.8</f>
        <v>0.99740259740259762</v>
      </c>
      <c r="J72" s="5">
        <f t="shared" si="4"/>
        <v>0.99740259740259762</v>
      </c>
    </row>
    <row r="73" spans="1:10" x14ac:dyDescent="0.3">
      <c r="A73" s="4" t="s">
        <v>29</v>
      </c>
      <c r="B73" s="5">
        <f>Uddannelsesaftaler!B73*0.8</f>
        <v>12.104347826086958</v>
      </c>
      <c r="C73" s="5">
        <f>Uddannelsesaftaler!C73*0.8</f>
        <v>0</v>
      </c>
      <c r="D73" s="5">
        <f>Uddannelsesaftaler!D73*0.8</f>
        <v>0</v>
      </c>
      <c r="E73" s="5">
        <f>Uddannelsesaftaler!E73*0.8</f>
        <v>2.3523178807947018</v>
      </c>
      <c r="F73" s="5">
        <f>Uddannelsesaftaler!F73*0.8</f>
        <v>0</v>
      </c>
      <c r="G73" s="5">
        <f>Uddannelsesaftaler!G73*0.8</f>
        <v>0</v>
      </c>
      <c r="H73" s="5">
        <f>Uddannelsesaftaler!H73*0.8</f>
        <v>0</v>
      </c>
      <c r="I73" s="5">
        <f>Uddannelsesaftaler!I73*0.8</f>
        <v>1.7454545454545454</v>
      </c>
      <c r="J73" s="5">
        <f t="shared" si="4"/>
        <v>16.202120252336204</v>
      </c>
    </row>
    <row r="74" spans="1:10" x14ac:dyDescent="0.3">
      <c r="A74" s="4" t="s">
        <v>16</v>
      </c>
      <c r="B74" s="5">
        <f>Uddannelsesaftaler!B74*0.8</f>
        <v>7.1791304347826088</v>
      </c>
      <c r="C74" s="5">
        <f>Uddannelsesaftaler!C74*0.8</f>
        <v>0</v>
      </c>
      <c r="D74" s="5">
        <f>Uddannelsesaftaler!D74*0.8</f>
        <v>18.596026490066226</v>
      </c>
      <c r="E74" s="5">
        <f>Uddannelsesaftaler!E74*0.8</f>
        <v>2.9880794701986755</v>
      </c>
      <c r="F74" s="5">
        <f>Uddannelsesaftaler!F74*0.8</f>
        <v>0</v>
      </c>
      <c r="G74" s="5">
        <f>Uddannelsesaftaler!G74*0.8</f>
        <v>7.6725146198830423</v>
      </c>
      <c r="H74" s="5">
        <f>Uddannelsesaftaler!H74*0.8</f>
        <v>0</v>
      </c>
      <c r="I74" s="5">
        <f>Uddannelsesaftaler!I74*0.8</f>
        <v>6.8571428571428577</v>
      </c>
      <c r="J74" s="5">
        <f t="shared" si="4"/>
        <v>43.292893872073421</v>
      </c>
    </row>
    <row r="75" spans="1:10" x14ac:dyDescent="0.3">
      <c r="A75" s="4" t="s">
        <v>21</v>
      </c>
      <c r="B75" s="5">
        <f>Uddannelsesaftaler!B75*0.8</f>
        <v>0</v>
      </c>
      <c r="C75" s="5">
        <f>Uddannelsesaftaler!C75*0.8</f>
        <v>0</v>
      </c>
      <c r="D75" s="5">
        <f>Uddannelsesaftaler!D75*0.8</f>
        <v>0</v>
      </c>
      <c r="E75" s="5">
        <f>Uddannelsesaftaler!E75*0.8</f>
        <v>0</v>
      </c>
      <c r="F75" s="5">
        <f>Uddannelsesaftaler!F75*0.8</f>
        <v>0</v>
      </c>
      <c r="G75" s="5">
        <f>Uddannelsesaftaler!G75*0.8</f>
        <v>0</v>
      </c>
      <c r="H75" s="5">
        <f>Uddannelsesaftaler!H75*0.8</f>
        <v>0</v>
      </c>
      <c r="I75" s="5">
        <f>Uddannelsesaftaler!I75*0.8</f>
        <v>3.116883116883117</v>
      </c>
      <c r="J75" s="5">
        <f t="shared" si="4"/>
        <v>3.116883116883117</v>
      </c>
    </row>
    <row r="76" spans="1:10" x14ac:dyDescent="0.3">
      <c r="A76" s="4" t="s">
        <v>22</v>
      </c>
      <c r="B76" s="5">
        <f>Uddannelsesaftaler!B76*0.8</f>
        <v>0</v>
      </c>
      <c r="C76" s="5">
        <f>Uddannelsesaftaler!C76*0.8</f>
        <v>0</v>
      </c>
      <c r="D76" s="5">
        <f>Uddannelsesaftaler!D76*0.8</f>
        <v>0</v>
      </c>
      <c r="E76" s="5">
        <f>Uddannelsesaftaler!E76*0.8</f>
        <v>3.8145695364238414</v>
      </c>
      <c r="F76" s="5">
        <f>Uddannelsesaftaler!F76*0.8</f>
        <v>0</v>
      </c>
      <c r="G76" s="5">
        <f>Uddannelsesaftaler!G76*0.8</f>
        <v>0</v>
      </c>
      <c r="H76" s="5">
        <f>Uddannelsesaftaler!H76*0.8</f>
        <v>0</v>
      </c>
      <c r="I76" s="5">
        <f>Uddannelsesaftaler!I76*0.8</f>
        <v>0.1246753246753247</v>
      </c>
      <c r="J76" s="5">
        <f t="shared" si="4"/>
        <v>3.9392448610991662</v>
      </c>
    </row>
    <row r="77" spans="1:10" x14ac:dyDescent="0.3">
      <c r="A77" s="4" t="s">
        <v>23</v>
      </c>
      <c r="B77" s="5">
        <f>Uddannelsesaftaler!B77*0.8</f>
        <v>0</v>
      </c>
      <c r="C77" s="5">
        <f>Uddannelsesaftaler!C77*0.8</f>
        <v>0</v>
      </c>
      <c r="D77" s="5">
        <f>Uddannelsesaftaler!D77*0.8</f>
        <v>0</v>
      </c>
      <c r="E77" s="5">
        <f>Uddannelsesaftaler!E77*0.8</f>
        <v>0</v>
      </c>
      <c r="F77" s="5">
        <f>Uddannelsesaftaler!F77*0.8</f>
        <v>18.604651162790699</v>
      </c>
      <c r="G77" s="5">
        <f>Uddannelsesaftaler!G77*0.8</f>
        <v>0</v>
      </c>
      <c r="H77" s="5">
        <f>Uddannelsesaftaler!H77*0.8</f>
        <v>0</v>
      </c>
      <c r="I77" s="5">
        <f>Uddannelsesaftaler!I77*0.8</f>
        <v>3.8649350649350653</v>
      </c>
      <c r="J77" s="5">
        <f t="shared" si="4"/>
        <v>22.469586227725763</v>
      </c>
    </row>
    <row r="78" spans="1:10" x14ac:dyDescent="0.3">
      <c r="A78" s="4" t="s">
        <v>24</v>
      </c>
      <c r="B78" s="5">
        <f>Uddannelsesaftaler!B78*0.8</f>
        <v>0</v>
      </c>
      <c r="C78" s="5">
        <f>Uddannelsesaftaler!C78*0.8</f>
        <v>0</v>
      </c>
      <c r="D78" s="5">
        <f>Uddannelsesaftaler!D78*0.8</f>
        <v>0</v>
      </c>
      <c r="E78" s="5">
        <f>Uddannelsesaftaler!E78*0.8</f>
        <v>0</v>
      </c>
      <c r="F78" s="5">
        <f>Uddannelsesaftaler!F78*0.8</f>
        <v>13.395348837209305</v>
      </c>
      <c r="G78" s="5">
        <f>Uddannelsesaftaler!G78*0.8</f>
        <v>0</v>
      </c>
      <c r="H78" s="5">
        <f>Uddannelsesaftaler!H78*0.8</f>
        <v>0</v>
      </c>
      <c r="I78" s="5">
        <f>Uddannelsesaftaler!I78*0.8</f>
        <v>0.1246753246753247</v>
      </c>
      <c r="J78" s="5">
        <f t="shared" si="4"/>
        <v>13.52002416188463</v>
      </c>
    </row>
    <row r="79" spans="1:10" x14ac:dyDescent="0.3">
      <c r="A79" s="4" t="s">
        <v>25</v>
      </c>
      <c r="B79" s="5">
        <f>Uddannelsesaftaler!B79*0.8</f>
        <v>11.603478260869565</v>
      </c>
      <c r="C79" s="5">
        <f>Uddannelsesaftaler!C79*0.8</f>
        <v>0</v>
      </c>
      <c r="D79" s="5">
        <f>Uddannelsesaftaler!D79*0.8</f>
        <v>0</v>
      </c>
      <c r="E79" s="5">
        <f>Uddannelsesaftaler!E79*0.8</f>
        <v>6.6119205298013242</v>
      </c>
      <c r="F79" s="5">
        <f>Uddannelsesaftaler!F79*0.8</f>
        <v>0</v>
      </c>
      <c r="G79" s="5">
        <f>Uddannelsesaftaler!G79*0.8</f>
        <v>0</v>
      </c>
      <c r="H79" s="5">
        <f>Uddannelsesaftaler!H79*0.8</f>
        <v>0</v>
      </c>
      <c r="I79" s="5">
        <f>Uddannelsesaftaler!I79*0.8</f>
        <v>0</v>
      </c>
      <c r="J79" s="5">
        <f t="shared" si="4"/>
        <v>18.215398790670889</v>
      </c>
    </row>
    <row r="80" spans="1:10" x14ac:dyDescent="0.3">
      <c r="A80" s="4" t="s">
        <v>26</v>
      </c>
      <c r="B80" s="5">
        <f>Uddannelsesaftaler!B80*0.8</f>
        <v>0</v>
      </c>
      <c r="C80" s="5">
        <f>Uddannelsesaftaler!C80*0.8</f>
        <v>1.6842105263157894</v>
      </c>
      <c r="D80" s="5">
        <f>Uddannelsesaftaler!D80*0.8</f>
        <v>1.2715231788079473</v>
      </c>
      <c r="E80" s="5">
        <f>Uddannelsesaftaler!E80*0.8</f>
        <v>8.8370860927152322</v>
      </c>
      <c r="F80" s="5">
        <f>Uddannelsesaftaler!F80*0.8</f>
        <v>0</v>
      </c>
      <c r="G80" s="5">
        <f>Uddannelsesaftaler!G80*0.8</f>
        <v>0</v>
      </c>
      <c r="H80" s="5">
        <f>Uddannelsesaftaler!H80*0.8</f>
        <v>23.172413793103456</v>
      </c>
      <c r="I80" s="5">
        <f>Uddannelsesaftaler!I80*0.8</f>
        <v>6.7324675324675329</v>
      </c>
      <c r="J80" s="5">
        <f t="shared" si="4"/>
        <v>41.697701123409956</v>
      </c>
    </row>
    <row r="81" spans="1:10" x14ac:dyDescent="0.3">
      <c r="A81" s="4" t="s">
        <v>27</v>
      </c>
      <c r="B81" s="5">
        <f>Uddannelsesaftaler!B81*0.8</f>
        <v>0</v>
      </c>
      <c r="C81" s="5">
        <f>Uddannelsesaftaler!C81*0.8</f>
        <v>30.315789473684209</v>
      </c>
      <c r="D81" s="5">
        <f>Uddannelsesaftaler!D81*0.8</f>
        <v>1.9072847682119207</v>
      </c>
      <c r="E81" s="5">
        <f>Uddannelsesaftaler!E81*0.8</f>
        <v>3.0516556291390735</v>
      </c>
      <c r="F81" s="5">
        <f>Uddannelsesaftaler!F81*0.8</f>
        <v>0</v>
      </c>
      <c r="G81" s="5">
        <f>Uddannelsesaftaler!G81*0.8</f>
        <v>0</v>
      </c>
      <c r="H81" s="5">
        <f>Uddannelsesaftaler!H81*0.8</f>
        <v>18.022988505747129</v>
      </c>
      <c r="I81" s="5">
        <f>Uddannelsesaftaler!I81*0.8</f>
        <v>0</v>
      </c>
      <c r="J81" s="5">
        <f t="shared" si="4"/>
        <v>53.297718376782335</v>
      </c>
    </row>
    <row r="82" spans="1:10" x14ac:dyDescent="0.3">
      <c r="A82" s="4" t="s">
        <v>28</v>
      </c>
      <c r="B82" s="5">
        <f>Uddannelsesaftaler!B82*0.8</f>
        <v>1.1686956521739131</v>
      </c>
      <c r="C82" s="5">
        <f>Uddannelsesaftaler!C82*0.8</f>
        <v>0</v>
      </c>
      <c r="D82" s="5">
        <f>Uddannelsesaftaler!D82*0.8</f>
        <v>10.649006622516557</v>
      </c>
      <c r="E82" s="5">
        <f>Uddannelsesaftaler!E82*0.8</f>
        <v>2.0980132450331128</v>
      </c>
      <c r="F82" s="5">
        <f>Uddannelsesaftaler!F82*0.8</f>
        <v>0</v>
      </c>
      <c r="G82" s="5">
        <f>Uddannelsesaftaler!G82*0.8</f>
        <v>7.7660818713450288</v>
      </c>
      <c r="H82" s="5">
        <f>Uddannelsesaftaler!H82*0.8</f>
        <v>0</v>
      </c>
      <c r="I82" s="5">
        <f>Uddannelsesaftaler!I82*0.8</f>
        <v>5.9844155844155846</v>
      </c>
      <c r="J82" s="5">
        <f t="shared" si="4"/>
        <v>27.6662129754842</v>
      </c>
    </row>
    <row r="83" spans="1:10" x14ac:dyDescent="0.3">
      <c r="A83" s="4" t="s">
        <v>55</v>
      </c>
      <c r="B83" s="5">
        <f>Uddannelsesaftaler!B83*0.8</f>
        <v>6.6782608695652179</v>
      </c>
      <c r="C83" s="5">
        <f>Uddannelsesaftaler!C83*0.8</f>
        <v>0</v>
      </c>
      <c r="D83" s="5">
        <f>Uddannelsesaftaler!D83*0.8</f>
        <v>0</v>
      </c>
      <c r="E83" s="5">
        <f>Uddannelsesaftaler!E83*0.8</f>
        <v>6.3576158940397351E-2</v>
      </c>
      <c r="F83" s="5">
        <f>Uddannelsesaftaler!F83*0.8</f>
        <v>0</v>
      </c>
      <c r="G83" s="5">
        <f>Uddannelsesaftaler!G83*0.8</f>
        <v>12.818713450292396</v>
      </c>
      <c r="H83" s="5">
        <f>Uddannelsesaftaler!H83*0.8</f>
        <v>0</v>
      </c>
      <c r="I83" s="5">
        <f>Uddannelsesaftaler!I83*0.8</f>
        <v>0</v>
      </c>
      <c r="J83" s="5">
        <f t="shared" si="4"/>
        <v>19.56055047879801</v>
      </c>
    </row>
    <row r="84" spans="1:10" x14ac:dyDescent="0.3">
      <c r="A84" s="4" t="s">
        <v>72</v>
      </c>
      <c r="B84" s="5">
        <f>Uddannelsesaftaler!B84*0.8</f>
        <v>8.3478260869565224E-2</v>
      </c>
      <c r="C84" s="5">
        <f>Uddannelsesaftaler!C84*0.8</f>
        <v>0</v>
      </c>
      <c r="D84" s="5">
        <f>Uddannelsesaftaler!D84*0.8</f>
        <v>0</v>
      </c>
      <c r="E84" s="5">
        <f>Uddannelsesaftaler!E84*0.8</f>
        <v>0</v>
      </c>
      <c r="F84" s="5">
        <f>Uddannelsesaftaler!F84*0.8</f>
        <v>0</v>
      </c>
      <c r="G84" s="5">
        <f>Uddannelsesaftaler!G84*0.8</f>
        <v>0</v>
      </c>
      <c r="H84" s="5">
        <f>Uddannelsesaftaler!H84*0.8</f>
        <v>6.6206896551724146</v>
      </c>
      <c r="I84" s="5">
        <f>Uddannelsesaftaler!I84*0.8</f>
        <v>0.87272727272727268</v>
      </c>
      <c r="J84" s="5">
        <f t="shared" si="4"/>
        <v>7.5768951887692531</v>
      </c>
    </row>
    <row r="85" spans="1:10" x14ac:dyDescent="0.3">
      <c r="A85" s="4" t="s">
        <v>73</v>
      </c>
      <c r="B85" s="5">
        <f>Uddannelsesaftaler!B85*0.8</f>
        <v>0</v>
      </c>
      <c r="C85" s="5">
        <f>Uddannelsesaftaler!C85*0.8</f>
        <v>0</v>
      </c>
      <c r="D85" s="5">
        <f>Uddannelsesaftaler!D85*0.8</f>
        <v>0</v>
      </c>
      <c r="E85" s="5">
        <f>Uddannelsesaftaler!E85*0.8</f>
        <v>6.3576158940397351E-2</v>
      </c>
      <c r="F85" s="5">
        <f>Uddannelsesaftaler!F85*0.8</f>
        <v>0</v>
      </c>
      <c r="G85" s="5">
        <f>Uddannelsesaftaler!G85*0.8</f>
        <v>0</v>
      </c>
      <c r="H85" s="5">
        <f>Uddannelsesaftaler!H85*0.8</f>
        <v>0.18390804597701149</v>
      </c>
      <c r="I85" s="5">
        <f>Uddannelsesaftaler!I85*0.8</f>
        <v>0.1246753246753247</v>
      </c>
      <c r="J85" s="5">
        <f t="shared" si="4"/>
        <v>0.37215952959273357</v>
      </c>
    </row>
    <row r="86" spans="1:10" x14ac:dyDescent="0.3">
      <c r="A86" s="4" t="s">
        <v>79</v>
      </c>
      <c r="B86" s="5"/>
      <c r="C86" s="5"/>
      <c r="D86" s="5"/>
      <c r="E86" s="5"/>
      <c r="F86" s="5"/>
      <c r="G86" s="5">
        <f>Uddannelsesaftaler!G86*0.8</f>
        <v>7.2982456140350882</v>
      </c>
      <c r="H86" s="5"/>
      <c r="I86" s="5"/>
      <c r="J86" s="5">
        <f t="shared" si="4"/>
        <v>7.2982456140350882</v>
      </c>
    </row>
    <row r="87" spans="1:10" x14ac:dyDescent="0.3">
      <c r="A87" s="4" t="s">
        <v>74</v>
      </c>
      <c r="B87" s="5">
        <f>Uddannelsesaftaler!B87*0.8</f>
        <v>0.91826086956521746</v>
      </c>
      <c r="C87" s="5">
        <f>Uddannelsesaftaler!C87*0.8</f>
        <v>0</v>
      </c>
      <c r="D87" s="5">
        <f>Uddannelsesaftaler!D87*0.8</f>
        <v>0</v>
      </c>
      <c r="E87" s="5">
        <f>Uddannelsesaftaler!E87*0.8</f>
        <v>0.76291390728476838</v>
      </c>
      <c r="F87" s="5">
        <f>Uddannelsesaftaler!F87*0.8</f>
        <v>0</v>
      </c>
      <c r="G87" s="5">
        <f>Uddannelsesaftaler!G87*0.8</f>
        <v>0</v>
      </c>
      <c r="H87" s="5">
        <f>Uddannelsesaftaler!H87*0.8</f>
        <v>0</v>
      </c>
      <c r="I87" s="5">
        <f>Uddannelsesaftaler!I87*0.8</f>
        <v>0</v>
      </c>
      <c r="J87" s="5">
        <f t="shared" si="4"/>
        <v>1.6811747768499858</v>
      </c>
    </row>
    <row r="88" spans="1:10" x14ac:dyDescent="0.3">
      <c r="A88" s="4" t="s">
        <v>32</v>
      </c>
      <c r="B88" s="5">
        <f>SUM(B69:B87)</f>
        <v>48.000000000000007</v>
      </c>
      <c r="C88" s="5">
        <f t="shared" ref="C88:I88" si="5">SUM(C69:C87)</f>
        <v>32</v>
      </c>
      <c r="D88" s="5">
        <f t="shared" si="5"/>
        <v>48.000000000000007</v>
      </c>
      <c r="E88" s="5">
        <f t="shared" si="5"/>
        <v>48.000000000000014</v>
      </c>
      <c r="F88" s="5">
        <f t="shared" si="5"/>
        <v>32</v>
      </c>
      <c r="G88" s="5">
        <f t="shared" si="5"/>
        <v>48.000000000000007</v>
      </c>
      <c r="H88" s="5">
        <f t="shared" si="5"/>
        <v>48.000000000000007</v>
      </c>
      <c r="I88" s="5">
        <f t="shared" si="5"/>
        <v>48</v>
      </c>
      <c r="J88" s="5">
        <f>SUM(B88:I88)</f>
        <v>352</v>
      </c>
    </row>
    <row r="100" spans="1:10" ht="29.25" customHeight="1" x14ac:dyDescent="0.3">
      <c r="A100" t="s">
        <v>39</v>
      </c>
      <c r="D100" s="26" t="s">
        <v>13</v>
      </c>
      <c r="E100" s="27"/>
      <c r="F100" s="27"/>
    </row>
    <row r="101" spans="1:10" x14ac:dyDescent="0.3">
      <c r="A101" s="4" t="s">
        <v>2</v>
      </c>
      <c r="B101" s="4" t="s">
        <v>3</v>
      </c>
      <c r="C101" s="4" t="s">
        <v>4</v>
      </c>
      <c r="D101" s="4" t="s">
        <v>5</v>
      </c>
      <c r="E101" s="4" t="s">
        <v>6</v>
      </c>
      <c r="F101" s="4" t="s">
        <v>7</v>
      </c>
      <c r="G101" s="4" t="s">
        <v>8</v>
      </c>
      <c r="H101" s="4" t="s">
        <v>9</v>
      </c>
      <c r="I101" s="4" t="s">
        <v>10</v>
      </c>
      <c r="J101" s="4"/>
    </row>
    <row r="102" spans="1:10" x14ac:dyDescent="0.3">
      <c r="A102" s="4" t="s">
        <v>17</v>
      </c>
      <c r="B102" s="5">
        <f>Uddannelsesaftaler!B102*0.8</f>
        <v>0</v>
      </c>
      <c r="C102" s="5">
        <f>Uddannelsesaftaler!C102*0.8</f>
        <v>0</v>
      </c>
      <c r="D102" s="5">
        <f>Uddannelsesaftaler!D102*0.8</f>
        <v>0</v>
      </c>
      <c r="E102" s="5">
        <f>Uddannelsesaftaler!E102*0.8</f>
        <v>3.6238410596026491</v>
      </c>
      <c r="F102" s="5">
        <f>Uddannelsesaftaler!F102*0.8</f>
        <v>0</v>
      </c>
      <c r="G102" s="5">
        <f>Uddannelsesaftaler!G102*0.8</f>
        <v>0.84210526315789469</v>
      </c>
      <c r="H102" s="5">
        <f>Uddannelsesaftaler!H102*0.8</f>
        <v>0</v>
      </c>
      <c r="I102" s="5">
        <f>Uddannelsesaftaler!I102*0.8</f>
        <v>3.3662337662337665</v>
      </c>
      <c r="J102" s="5">
        <f>SUM(B102:I102)</f>
        <v>7.8321800889943107</v>
      </c>
    </row>
    <row r="103" spans="1:10" x14ac:dyDescent="0.3">
      <c r="A103" s="4" t="s">
        <v>18</v>
      </c>
      <c r="B103" s="5">
        <f>Uddannelsesaftaler!B103*0.8</f>
        <v>0</v>
      </c>
      <c r="C103" s="5">
        <f>Uddannelsesaftaler!C103*0.8</f>
        <v>0</v>
      </c>
      <c r="D103" s="5">
        <f>Uddannelsesaftaler!D103*0.8</f>
        <v>7.7880794701986762</v>
      </c>
      <c r="E103" s="5">
        <f>Uddannelsesaftaler!E103*0.8</f>
        <v>4.7682119205298017</v>
      </c>
      <c r="F103" s="5">
        <f>Uddannelsesaftaler!F103*0.8</f>
        <v>0</v>
      </c>
      <c r="G103" s="5">
        <f>Uddannelsesaftaler!G103*0.8</f>
        <v>0</v>
      </c>
      <c r="H103" s="5">
        <f>Uddannelsesaftaler!H103*0.8</f>
        <v>0</v>
      </c>
      <c r="I103" s="5">
        <f>Uddannelsesaftaler!I103*0.8</f>
        <v>5.9844155844155846</v>
      </c>
      <c r="J103" s="5">
        <f t="shared" ref="J103:J120" si="6">SUM(B103:I103)</f>
        <v>18.540706975144062</v>
      </c>
    </row>
    <row r="104" spans="1:10" x14ac:dyDescent="0.3">
      <c r="A104" s="4" t="s">
        <v>19</v>
      </c>
      <c r="B104" s="5">
        <f>Uddannelsesaftaler!B104*0.8</f>
        <v>8.2643478260869578</v>
      </c>
      <c r="C104" s="5">
        <f>Uddannelsesaftaler!C104*0.8</f>
        <v>0</v>
      </c>
      <c r="D104" s="5">
        <f>Uddannelsesaftaler!D104*0.8</f>
        <v>7.7880794701986762</v>
      </c>
      <c r="E104" s="5">
        <f>Uddannelsesaftaler!E104*0.8</f>
        <v>8.9642384105960282</v>
      </c>
      <c r="F104" s="5">
        <f>Uddannelsesaftaler!F104*0.8</f>
        <v>0</v>
      </c>
      <c r="G104" s="5">
        <f>Uddannelsesaftaler!G104*0.8</f>
        <v>11.602339181286551</v>
      </c>
      <c r="H104" s="5">
        <f>Uddannelsesaftaler!H104*0.8</f>
        <v>0</v>
      </c>
      <c r="I104" s="5">
        <f>Uddannelsesaftaler!I104*0.8</f>
        <v>8.1038961038961048</v>
      </c>
      <c r="J104" s="5">
        <f t="shared" si="6"/>
        <v>44.722900992064318</v>
      </c>
    </row>
    <row r="105" spans="1:10" x14ac:dyDescent="0.3">
      <c r="A105" s="4" t="s">
        <v>20</v>
      </c>
      <c r="B105" s="5">
        <f>Uddannelsesaftaler!B105*0.8</f>
        <v>0</v>
      </c>
      <c r="C105" s="5">
        <f>Uddannelsesaftaler!C105*0.8</f>
        <v>0</v>
      </c>
      <c r="D105" s="5">
        <f>Uddannelsesaftaler!D105*0.8</f>
        <v>0</v>
      </c>
      <c r="E105" s="5">
        <f>Uddannelsesaftaler!E105*0.8</f>
        <v>0</v>
      </c>
      <c r="F105" s="5">
        <f>Uddannelsesaftaler!F105*0.8</f>
        <v>0</v>
      </c>
      <c r="G105" s="5">
        <f>Uddannelsesaftaler!G105*0.8</f>
        <v>0</v>
      </c>
      <c r="H105" s="5">
        <f>Uddannelsesaftaler!H105*0.8</f>
        <v>0</v>
      </c>
      <c r="I105" s="5">
        <f>Uddannelsesaftaler!I105*0.8</f>
        <v>0.99740259740259762</v>
      </c>
      <c r="J105" s="5">
        <f t="shared" si="6"/>
        <v>0.99740259740259762</v>
      </c>
    </row>
    <row r="106" spans="1:10" x14ac:dyDescent="0.3">
      <c r="A106" s="4" t="s">
        <v>29</v>
      </c>
      <c r="B106" s="5">
        <f>Uddannelsesaftaler!B106*0.8</f>
        <v>12.104347826086958</v>
      </c>
      <c r="C106" s="5">
        <f>Uddannelsesaftaler!C106*0.8</f>
        <v>0</v>
      </c>
      <c r="D106" s="5">
        <f>Uddannelsesaftaler!D106*0.8</f>
        <v>0</v>
      </c>
      <c r="E106" s="5">
        <f>Uddannelsesaftaler!E106*0.8</f>
        <v>2.3523178807947018</v>
      </c>
      <c r="F106" s="5">
        <f>Uddannelsesaftaler!F106*0.8</f>
        <v>0</v>
      </c>
      <c r="G106" s="5">
        <f>Uddannelsesaftaler!G106*0.8</f>
        <v>0</v>
      </c>
      <c r="H106" s="5">
        <f>Uddannelsesaftaler!H106*0.8</f>
        <v>0</v>
      </c>
      <c r="I106" s="5">
        <f>Uddannelsesaftaler!I106*0.8</f>
        <v>1.7454545454545454</v>
      </c>
      <c r="J106" s="5">
        <f t="shared" si="6"/>
        <v>16.202120252336204</v>
      </c>
    </row>
    <row r="107" spans="1:10" x14ac:dyDescent="0.3">
      <c r="A107" s="4" t="s">
        <v>16</v>
      </c>
      <c r="B107" s="5">
        <f>Uddannelsesaftaler!B107*0.8</f>
        <v>7.1791304347826088</v>
      </c>
      <c r="C107" s="5">
        <f>Uddannelsesaftaler!C107*0.8</f>
        <v>0</v>
      </c>
      <c r="D107" s="5">
        <f>Uddannelsesaftaler!D107*0.8</f>
        <v>18.596026490066226</v>
      </c>
      <c r="E107" s="5">
        <f>Uddannelsesaftaler!E107*0.8</f>
        <v>2.9880794701986755</v>
      </c>
      <c r="F107" s="5">
        <f>Uddannelsesaftaler!F107*0.8</f>
        <v>0</v>
      </c>
      <c r="G107" s="5">
        <f>Uddannelsesaftaler!G107*0.8</f>
        <v>7.6725146198830423</v>
      </c>
      <c r="H107" s="5">
        <f>Uddannelsesaftaler!H107*0.8</f>
        <v>0</v>
      </c>
      <c r="I107" s="5">
        <f>Uddannelsesaftaler!I107*0.8</f>
        <v>6.8571428571428577</v>
      </c>
      <c r="J107" s="5">
        <f t="shared" si="6"/>
        <v>43.292893872073421</v>
      </c>
    </row>
    <row r="108" spans="1:10" x14ac:dyDescent="0.3">
      <c r="A108" s="4" t="s">
        <v>21</v>
      </c>
      <c r="B108" s="5">
        <f>Uddannelsesaftaler!B108*0.8</f>
        <v>0</v>
      </c>
      <c r="C108" s="5">
        <f>Uddannelsesaftaler!C108*0.8</f>
        <v>0</v>
      </c>
      <c r="D108" s="5">
        <f>Uddannelsesaftaler!D108*0.8</f>
        <v>0</v>
      </c>
      <c r="E108" s="5">
        <f>Uddannelsesaftaler!E108*0.8</f>
        <v>0</v>
      </c>
      <c r="F108" s="5">
        <f>Uddannelsesaftaler!F108*0.8</f>
        <v>0</v>
      </c>
      <c r="G108" s="5">
        <f>Uddannelsesaftaler!G108*0.8</f>
        <v>0</v>
      </c>
      <c r="H108" s="5">
        <f>Uddannelsesaftaler!H108*0.8</f>
        <v>0</v>
      </c>
      <c r="I108" s="5">
        <f>Uddannelsesaftaler!I108*0.8</f>
        <v>3.116883116883117</v>
      </c>
      <c r="J108" s="5">
        <f t="shared" si="6"/>
        <v>3.116883116883117</v>
      </c>
    </row>
    <row r="109" spans="1:10" x14ac:dyDescent="0.3">
      <c r="A109" s="4" t="s">
        <v>22</v>
      </c>
      <c r="B109" s="5">
        <f>Uddannelsesaftaler!B109*0.8</f>
        <v>0</v>
      </c>
      <c r="C109" s="5">
        <f>Uddannelsesaftaler!C109*0.8</f>
        <v>0</v>
      </c>
      <c r="D109" s="5">
        <f>Uddannelsesaftaler!D109*0.8</f>
        <v>0</v>
      </c>
      <c r="E109" s="5">
        <f>Uddannelsesaftaler!E109*0.8</f>
        <v>3.8145695364238414</v>
      </c>
      <c r="F109" s="5">
        <f>Uddannelsesaftaler!F109*0.8</f>
        <v>0</v>
      </c>
      <c r="G109" s="5">
        <f>Uddannelsesaftaler!G109*0.8</f>
        <v>0</v>
      </c>
      <c r="H109" s="5">
        <f>Uddannelsesaftaler!H109*0.8</f>
        <v>0</v>
      </c>
      <c r="I109" s="5">
        <f>Uddannelsesaftaler!I109*0.8</f>
        <v>0.1246753246753247</v>
      </c>
      <c r="J109" s="5">
        <f t="shared" si="6"/>
        <v>3.9392448610991662</v>
      </c>
    </row>
    <row r="110" spans="1:10" x14ac:dyDescent="0.3">
      <c r="A110" s="4" t="s">
        <v>23</v>
      </c>
      <c r="B110" s="5">
        <f>Uddannelsesaftaler!B110*0.8</f>
        <v>0</v>
      </c>
      <c r="C110" s="5">
        <f>Uddannelsesaftaler!C110*0.8</f>
        <v>0</v>
      </c>
      <c r="D110" s="5">
        <f>Uddannelsesaftaler!D110*0.8</f>
        <v>0</v>
      </c>
      <c r="E110" s="5">
        <f>Uddannelsesaftaler!E110*0.8</f>
        <v>0</v>
      </c>
      <c r="F110" s="5">
        <f>Uddannelsesaftaler!F110*0.8</f>
        <v>18.604651162790699</v>
      </c>
      <c r="G110" s="5">
        <f>Uddannelsesaftaler!G110*0.8</f>
        <v>0</v>
      </c>
      <c r="H110" s="5">
        <f>Uddannelsesaftaler!H110*0.8</f>
        <v>0</v>
      </c>
      <c r="I110" s="5">
        <f>Uddannelsesaftaler!I110*0.8</f>
        <v>3.8649350649350653</v>
      </c>
      <c r="J110" s="5">
        <f t="shared" si="6"/>
        <v>22.469586227725763</v>
      </c>
    </row>
    <row r="111" spans="1:10" x14ac:dyDescent="0.3">
      <c r="A111" s="4" t="s">
        <v>24</v>
      </c>
      <c r="B111" s="5">
        <f>Uddannelsesaftaler!B111*0.8</f>
        <v>0</v>
      </c>
      <c r="C111" s="5">
        <f>Uddannelsesaftaler!C111*0.8</f>
        <v>0</v>
      </c>
      <c r="D111" s="5">
        <f>Uddannelsesaftaler!D111*0.8</f>
        <v>0</v>
      </c>
      <c r="E111" s="5">
        <f>Uddannelsesaftaler!E111*0.8</f>
        <v>0</v>
      </c>
      <c r="F111" s="5">
        <f>Uddannelsesaftaler!F111*0.8</f>
        <v>13.395348837209305</v>
      </c>
      <c r="G111" s="5">
        <f>Uddannelsesaftaler!G111*0.8</f>
        <v>0</v>
      </c>
      <c r="H111" s="5">
        <f>Uddannelsesaftaler!H111*0.8</f>
        <v>0</v>
      </c>
      <c r="I111" s="5">
        <f>Uddannelsesaftaler!I111*0.8</f>
        <v>0.1246753246753247</v>
      </c>
      <c r="J111" s="5">
        <f t="shared" si="6"/>
        <v>13.52002416188463</v>
      </c>
    </row>
    <row r="112" spans="1:10" x14ac:dyDescent="0.3">
      <c r="A112" s="4" t="s">
        <v>25</v>
      </c>
      <c r="B112" s="5">
        <f>Uddannelsesaftaler!B112*0.8</f>
        <v>11.603478260869565</v>
      </c>
      <c r="C112" s="5">
        <f>Uddannelsesaftaler!C112*0.8</f>
        <v>0</v>
      </c>
      <c r="D112" s="5">
        <f>Uddannelsesaftaler!D112*0.8</f>
        <v>0</v>
      </c>
      <c r="E112" s="5">
        <f>Uddannelsesaftaler!E112*0.8</f>
        <v>6.6119205298013242</v>
      </c>
      <c r="F112" s="5">
        <f>Uddannelsesaftaler!F112*0.8</f>
        <v>0</v>
      </c>
      <c r="G112" s="5">
        <f>Uddannelsesaftaler!G112*0.8</f>
        <v>0</v>
      </c>
      <c r="H112" s="5">
        <f>Uddannelsesaftaler!H112*0.8</f>
        <v>0</v>
      </c>
      <c r="I112" s="5">
        <f>Uddannelsesaftaler!I112*0.8</f>
        <v>0</v>
      </c>
      <c r="J112" s="5">
        <f t="shared" si="6"/>
        <v>18.215398790670889</v>
      </c>
    </row>
    <row r="113" spans="1:10" x14ac:dyDescent="0.3">
      <c r="A113" s="4" t="s">
        <v>26</v>
      </c>
      <c r="B113" s="5">
        <f>Uddannelsesaftaler!B113*0.8</f>
        <v>0</v>
      </c>
      <c r="C113" s="5">
        <f>Uddannelsesaftaler!C113*0.8</f>
        <v>1.6842105263157894</v>
      </c>
      <c r="D113" s="5">
        <f>Uddannelsesaftaler!D113*0.8</f>
        <v>1.2715231788079473</v>
      </c>
      <c r="E113" s="5">
        <f>Uddannelsesaftaler!E113*0.8</f>
        <v>8.8370860927152322</v>
      </c>
      <c r="F113" s="5">
        <f>Uddannelsesaftaler!F113*0.8</f>
        <v>0</v>
      </c>
      <c r="G113" s="5">
        <f>Uddannelsesaftaler!G113*0.8</f>
        <v>0</v>
      </c>
      <c r="H113" s="5">
        <f>Uddannelsesaftaler!H113*0.8</f>
        <v>23.172413793103456</v>
      </c>
      <c r="I113" s="5">
        <f>Uddannelsesaftaler!I113*0.8</f>
        <v>6.7324675324675329</v>
      </c>
      <c r="J113" s="5">
        <f t="shared" si="6"/>
        <v>41.697701123409956</v>
      </c>
    </row>
    <row r="114" spans="1:10" x14ac:dyDescent="0.3">
      <c r="A114" s="4" t="s">
        <v>27</v>
      </c>
      <c r="B114" s="5">
        <f>Uddannelsesaftaler!B114*0.8</f>
        <v>0</v>
      </c>
      <c r="C114" s="5">
        <f>Uddannelsesaftaler!C114*0.8</f>
        <v>30.315789473684209</v>
      </c>
      <c r="D114" s="5">
        <f>Uddannelsesaftaler!D114*0.8</f>
        <v>1.9072847682119207</v>
      </c>
      <c r="E114" s="5">
        <f>Uddannelsesaftaler!E114*0.8</f>
        <v>3.0516556291390735</v>
      </c>
      <c r="F114" s="5">
        <f>Uddannelsesaftaler!F114*0.8</f>
        <v>0</v>
      </c>
      <c r="G114" s="5">
        <f>Uddannelsesaftaler!G114*0.8</f>
        <v>0</v>
      </c>
      <c r="H114" s="5">
        <f>Uddannelsesaftaler!H114*0.8</f>
        <v>18.022988505747129</v>
      </c>
      <c r="I114" s="5">
        <f>Uddannelsesaftaler!I114*0.8</f>
        <v>0</v>
      </c>
      <c r="J114" s="5">
        <f t="shared" si="6"/>
        <v>53.297718376782335</v>
      </c>
    </row>
    <row r="115" spans="1:10" x14ac:dyDescent="0.3">
      <c r="A115" s="4" t="s">
        <v>28</v>
      </c>
      <c r="B115" s="5">
        <f>Uddannelsesaftaler!B115*0.8</f>
        <v>1.1686956521739131</v>
      </c>
      <c r="C115" s="5">
        <f>Uddannelsesaftaler!C115*0.8</f>
        <v>0</v>
      </c>
      <c r="D115" s="5">
        <f>Uddannelsesaftaler!D115*0.8</f>
        <v>10.649006622516557</v>
      </c>
      <c r="E115" s="5">
        <f>Uddannelsesaftaler!E115*0.8</f>
        <v>2.0980132450331128</v>
      </c>
      <c r="F115" s="5">
        <f>Uddannelsesaftaler!F115*0.8</f>
        <v>0</v>
      </c>
      <c r="G115" s="5">
        <f>Uddannelsesaftaler!G115*0.8</f>
        <v>7.7660818713450288</v>
      </c>
      <c r="H115" s="5">
        <f>Uddannelsesaftaler!H115*0.8</f>
        <v>0</v>
      </c>
      <c r="I115" s="5">
        <f>Uddannelsesaftaler!I115*0.8</f>
        <v>5.9844155844155846</v>
      </c>
      <c r="J115" s="5">
        <f t="shared" si="6"/>
        <v>27.6662129754842</v>
      </c>
    </row>
    <row r="116" spans="1:10" x14ac:dyDescent="0.3">
      <c r="A116" s="4" t="s">
        <v>55</v>
      </c>
      <c r="B116" s="5">
        <f>Uddannelsesaftaler!B116*0.8</f>
        <v>6.6782608695652179</v>
      </c>
      <c r="C116" s="5">
        <f>Uddannelsesaftaler!C116*0.8</f>
        <v>0</v>
      </c>
      <c r="D116" s="5">
        <f>Uddannelsesaftaler!D116*0.8</f>
        <v>0</v>
      </c>
      <c r="E116" s="5">
        <f>Uddannelsesaftaler!E116*0.8</f>
        <v>6.3576158940397351E-2</v>
      </c>
      <c r="F116" s="5">
        <f>Uddannelsesaftaler!F116*0.8</f>
        <v>0</v>
      </c>
      <c r="G116" s="5">
        <f>Uddannelsesaftaler!G116*0.8</f>
        <v>12.818713450292396</v>
      </c>
      <c r="H116" s="5">
        <f>Uddannelsesaftaler!H116*0.8</f>
        <v>0</v>
      </c>
      <c r="I116" s="5">
        <f>Uddannelsesaftaler!I116*0.8</f>
        <v>0</v>
      </c>
      <c r="J116" s="5">
        <f t="shared" si="6"/>
        <v>19.56055047879801</v>
      </c>
    </row>
    <row r="117" spans="1:10" x14ac:dyDescent="0.3">
      <c r="A117" s="4" t="s">
        <v>72</v>
      </c>
      <c r="B117" s="5">
        <f>Uddannelsesaftaler!B117*0.8</f>
        <v>8.3478260869565224E-2</v>
      </c>
      <c r="C117" s="5">
        <f>Uddannelsesaftaler!C117*0.8</f>
        <v>0</v>
      </c>
      <c r="D117" s="5">
        <f>Uddannelsesaftaler!D117*0.8</f>
        <v>0</v>
      </c>
      <c r="E117" s="5">
        <f>Uddannelsesaftaler!E117*0.8</f>
        <v>0</v>
      </c>
      <c r="F117" s="5">
        <f>Uddannelsesaftaler!F117*0.8</f>
        <v>0</v>
      </c>
      <c r="G117" s="5">
        <f>Uddannelsesaftaler!G117*0.8</f>
        <v>0</v>
      </c>
      <c r="H117" s="5">
        <f>Uddannelsesaftaler!H117*0.8</f>
        <v>6.6206896551724146</v>
      </c>
      <c r="I117" s="5">
        <f>Uddannelsesaftaler!I117*0.8</f>
        <v>0.87272727272727268</v>
      </c>
      <c r="J117" s="5">
        <f t="shared" si="6"/>
        <v>7.5768951887692531</v>
      </c>
    </row>
    <row r="118" spans="1:10" x14ac:dyDescent="0.3">
      <c r="A118" s="4" t="s">
        <v>73</v>
      </c>
      <c r="B118" s="5">
        <f>Uddannelsesaftaler!B118*0.8</f>
        <v>0</v>
      </c>
      <c r="C118" s="5">
        <f>Uddannelsesaftaler!C118*0.8</f>
        <v>0</v>
      </c>
      <c r="D118" s="5">
        <f>Uddannelsesaftaler!D118*0.8</f>
        <v>0</v>
      </c>
      <c r="E118" s="5">
        <f>Uddannelsesaftaler!E118*0.8</f>
        <v>6.3576158940397351E-2</v>
      </c>
      <c r="F118" s="5">
        <f>Uddannelsesaftaler!F118*0.8</f>
        <v>0</v>
      </c>
      <c r="G118" s="5">
        <f>Uddannelsesaftaler!G118*0.8</f>
        <v>0</v>
      </c>
      <c r="H118" s="5">
        <f>Uddannelsesaftaler!H118*0.8</f>
        <v>0.18390804597701149</v>
      </c>
      <c r="I118" s="5">
        <f>Uddannelsesaftaler!I118*0.8</f>
        <v>0.1246753246753247</v>
      </c>
      <c r="J118" s="5">
        <f t="shared" si="6"/>
        <v>0.37215952959273357</v>
      </c>
    </row>
    <row r="119" spans="1:10" x14ac:dyDescent="0.3">
      <c r="A119" s="4" t="s">
        <v>79</v>
      </c>
      <c r="B119" s="5"/>
      <c r="C119" s="5"/>
      <c r="D119" s="5"/>
      <c r="E119" s="5"/>
      <c r="F119" s="5"/>
      <c r="G119" s="5">
        <f>Uddannelsesaftaler!G119*0.8</f>
        <v>7.2982456140350882</v>
      </c>
      <c r="H119" s="5"/>
      <c r="I119" s="5"/>
      <c r="J119" s="5">
        <f t="shared" si="6"/>
        <v>7.2982456140350882</v>
      </c>
    </row>
    <row r="120" spans="1:10" x14ac:dyDescent="0.3">
      <c r="A120" s="4" t="s">
        <v>74</v>
      </c>
      <c r="B120" s="5">
        <f>Uddannelsesaftaler!B120*0.8</f>
        <v>0.91826086956521746</v>
      </c>
      <c r="C120" s="5">
        <f>Uddannelsesaftaler!C120*0.8</f>
        <v>0</v>
      </c>
      <c r="D120" s="5">
        <f>Uddannelsesaftaler!D120*0.8</f>
        <v>0</v>
      </c>
      <c r="E120" s="5">
        <f>Uddannelsesaftaler!E120*0.8</f>
        <v>0.76291390728476838</v>
      </c>
      <c r="F120" s="5">
        <f>Uddannelsesaftaler!F120*0.8</f>
        <v>0</v>
      </c>
      <c r="G120" s="5">
        <f>Uddannelsesaftaler!G120*0.8</f>
        <v>0</v>
      </c>
      <c r="H120" s="5">
        <f>Uddannelsesaftaler!H120*0.8</f>
        <v>0</v>
      </c>
      <c r="I120" s="5">
        <f>Uddannelsesaftaler!I120*0.8</f>
        <v>0</v>
      </c>
      <c r="J120" s="5">
        <f t="shared" si="6"/>
        <v>1.6811747768499858</v>
      </c>
    </row>
    <row r="121" spans="1:10" x14ac:dyDescent="0.3">
      <c r="A121" s="4" t="s">
        <v>32</v>
      </c>
      <c r="B121" s="8">
        <f>SUM(B102:B120)</f>
        <v>48.000000000000007</v>
      </c>
      <c r="C121" s="8">
        <f t="shared" ref="C121:H121" si="7">SUM(C102:C120)</f>
        <v>32</v>
      </c>
      <c r="D121" s="8">
        <f t="shared" si="7"/>
        <v>48.000000000000007</v>
      </c>
      <c r="E121" s="8">
        <f t="shared" si="7"/>
        <v>48.000000000000014</v>
      </c>
      <c r="F121" s="8">
        <f t="shared" si="7"/>
        <v>32</v>
      </c>
      <c r="G121" s="8">
        <f t="shared" si="7"/>
        <v>48.000000000000007</v>
      </c>
      <c r="H121" s="8">
        <f t="shared" si="7"/>
        <v>48.000000000000007</v>
      </c>
      <c r="I121" s="8">
        <f>SUM(I102:I120)</f>
        <v>48</v>
      </c>
      <c r="J121" s="8">
        <f>SUM(B121:I121)</f>
        <v>352</v>
      </c>
    </row>
    <row r="133" spans="1:10" ht="30" customHeight="1" x14ac:dyDescent="0.3">
      <c r="A133" t="s">
        <v>39</v>
      </c>
      <c r="D133" s="26" t="s">
        <v>14</v>
      </c>
      <c r="E133" s="27"/>
      <c r="F133" s="27"/>
    </row>
    <row r="134" spans="1:10" x14ac:dyDescent="0.3">
      <c r="A134" s="4" t="s">
        <v>2</v>
      </c>
      <c r="B134" s="4" t="s">
        <v>3</v>
      </c>
      <c r="C134" s="4" t="s">
        <v>4</v>
      </c>
      <c r="D134" s="4" t="s">
        <v>5</v>
      </c>
      <c r="E134" s="4" t="s">
        <v>6</v>
      </c>
      <c r="F134" s="4" t="s">
        <v>7</v>
      </c>
      <c r="G134" s="4" t="s">
        <v>8</v>
      </c>
      <c r="H134" s="4" t="s">
        <v>9</v>
      </c>
      <c r="I134" s="4" t="s">
        <v>10</v>
      </c>
      <c r="J134" s="4"/>
    </row>
    <row r="135" spans="1:10" x14ac:dyDescent="0.3">
      <c r="A135" s="4" t="s">
        <v>17</v>
      </c>
      <c r="B135" s="5">
        <f>Uddannelsesaftaler!B135*0.8</f>
        <v>0</v>
      </c>
      <c r="C135" s="5">
        <f>Uddannelsesaftaler!C135*0.8</f>
        <v>0</v>
      </c>
      <c r="D135" s="5">
        <f>Uddannelsesaftaler!D135*0.8</f>
        <v>0</v>
      </c>
      <c r="E135" s="5">
        <f>Uddannelsesaftaler!E135*0.8</f>
        <v>3.6238410596026491</v>
      </c>
      <c r="F135" s="5">
        <f>Uddannelsesaftaler!F135*0.8</f>
        <v>0</v>
      </c>
      <c r="G135" s="5">
        <f>Uddannelsesaftaler!G135*0.8</f>
        <v>0.84210526315789469</v>
      </c>
      <c r="H135" s="5">
        <f>Uddannelsesaftaler!H135*0.8</f>
        <v>0</v>
      </c>
      <c r="I135" s="5">
        <f>Uddannelsesaftaler!I135*0.8</f>
        <v>3.3662337662337665</v>
      </c>
      <c r="J135" s="5">
        <f>SUM(B135:I135)</f>
        <v>7.8321800889943107</v>
      </c>
    </row>
    <row r="136" spans="1:10" x14ac:dyDescent="0.3">
      <c r="A136" s="4" t="s">
        <v>18</v>
      </c>
      <c r="B136" s="5">
        <f>Uddannelsesaftaler!B136*0.8</f>
        <v>0</v>
      </c>
      <c r="C136" s="5">
        <f>Uddannelsesaftaler!C136*0.8</f>
        <v>0</v>
      </c>
      <c r="D136" s="5">
        <f>Uddannelsesaftaler!D136*0.8</f>
        <v>7.7880794701986762</v>
      </c>
      <c r="E136" s="5">
        <f>Uddannelsesaftaler!E136*0.8</f>
        <v>4.7682119205298017</v>
      </c>
      <c r="F136" s="5">
        <f>Uddannelsesaftaler!F136*0.8</f>
        <v>0</v>
      </c>
      <c r="G136" s="5">
        <f>Uddannelsesaftaler!G136*0.8</f>
        <v>0</v>
      </c>
      <c r="H136" s="5">
        <f>Uddannelsesaftaler!H136*0.8</f>
        <v>0</v>
      </c>
      <c r="I136" s="5">
        <f>Uddannelsesaftaler!I136*0.8</f>
        <v>5.9844155844155846</v>
      </c>
      <c r="J136" s="5">
        <f t="shared" ref="J136:J153" si="8">SUM(B136:I136)</f>
        <v>18.540706975144062</v>
      </c>
    </row>
    <row r="137" spans="1:10" x14ac:dyDescent="0.3">
      <c r="A137" s="4" t="s">
        <v>19</v>
      </c>
      <c r="B137" s="5">
        <f>Uddannelsesaftaler!B137*0.8</f>
        <v>8.2643478260869578</v>
      </c>
      <c r="C137" s="5">
        <f>Uddannelsesaftaler!C137*0.8</f>
        <v>0</v>
      </c>
      <c r="D137" s="5">
        <f>Uddannelsesaftaler!D137*0.8</f>
        <v>7.7880794701986762</v>
      </c>
      <c r="E137" s="5">
        <f>Uddannelsesaftaler!E137*0.8</f>
        <v>8.9642384105960282</v>
      </c>
      <c r="F137" s="5">
        <f>Uddannelsesaftaler!F137*0.8</f>
        <v>0</v>
      </c>
      <c r="G137" s="5">
        <f>Uddannelsesaftaler!G137*0.8</f>
        <v>11.602339181286551</v>
      </c>
      <c r="H137" s="5">
        <f>Uddannelsesaftaler!H137*0.8</f>
        <v>0</v>
      </c>
      <c r="I137" s="5">
        <f>Uddannelsesaftaler!I137*0.8</f>
        <v>8.1038961038961048</v>
      </c>
      <c r="J137" s="5">
        <f t="shared" si="8"/>
        <v>44.722900992064318</v>
      </c>
    </row>
    <row r="138" spans="1:10" x14ac:dyDescent="0.3">
      <c r="A138" s="4" t="s">
        <v>20</v>
      </c>
      <c r="B138" s="5">
        <f>Uddannelsesaftaler!B138*0.8</f>
        <v>0</v>
      </c>
      <c r="C138" s="5">
        <f>Uddannelsesaftaler!C138*0.8</f>
        <v>0</v>
      </c>
      <c r="D138" s="5">
        <f>Uddannelsesaftaler!D138*0.8</f>
        <v>0</v>
      </c>
      <c r="E138" s="5">
        <f>Uddannelsesaftaler!E138*0.8</f>
        <v>0</v>
      </c>
      <c r="F138" s="5">
        <f>Uddannelsesaftaler!F138*0.8</f>
        <v>0</v>
      </c>
      <c r="G138" s="5">
        <f>Uddannelsesaftaler!G138*0.8</f>
        <v>0</v>
      </c>
      <c r="H138" s="5">
        <f>Uddannelsesaftaler!H138*0.8</f>
        <v>0</v>
      </c>
      <c r="I138" s="5">
        <f>Uddannelsesaftaler!I138*0.8</f>
        <v>0.99740259740259762</v>
      </c>
      <c r="J138" s="5">
        <f t="shared" si="8"/>
        <v>0.99740259740259762</v>
      </c>
    </row>
    <row r="139" spans="1:10" x14ac:dyDescent="0.3">
      <c r="A139" s="4" t="s">
        <v>29</v>
      </c>
      <c r="B139" s="5">
        <f>Uddannelsesaftaler!B139*0.8</f>
        <v>12.104347826086958</v>
      </c>
      <c r="C139" s="5">
        <f>Uddannelsesaftaler!C139*0.8</f>
        <v>0</v>
      </c>
      <c r="D139" s="5">
        <f>Uddannelsesaftaler!D139*0.8</f>
        <v>0</v>
      </c>
      <c r="E139" s="5">
        <f>Uddannelsesaftaler!E139*0.8</f>
        <v>2.3523178807947018</v>
      </c>
      <c r="F139" s="5">
        <f>Uddannelsesaftaler!F139*0.8</f>
        <v>0</v>
      </c>
      <c r="G139" s="5">
        <f>Uddannelsesaftaler!G139*0.8</f>
        <v>0</v>
      </c>
      <c r="H139" s="5">
        <f>Uddannelsesaftaler!H139*0.8</f>
        <v>0</v>
      </c>
      <c r="I139" s="5">
        <f>Uddannelsesaftaler!I139*0.8</f>
        <v>1.7454545454545454</v>
      </c>
      <c r="J139" s="5">
        <f t="shared" si="8"/>
        <v>16.202120252336204</v>
      </c>
    </row>
    <row r="140" spans="1:10" x14ac:dyDescent="0.3">
      <c r="A140" s="4" t="s">
        <v>16</v>
      </c>
      <c r="B140" s="5">
        <f>Uddannelsesaftaler!B140*0.8</f>
        <v>7.1791304347826088</v>
      </c>
      <c r="C140" s="5">
        <f>Uddannelsesaftaler!C140*0.8</f>
        <v>0</v>
      </c>
      <c r="D140" s="5">
        <f>Uddannelsesaftaler!D140*0.8</f>
        <v>18.596026490066226</v>
      </c>
      <c r="E140" s="5">
        <f>Uddannelsesaftaler!E140*0.8</f>
        <v>2.9880794701986755</v>
      </c>
      <c r="F140" s="5">
        <f>Uddannelsesaftaler!F140*0.8</f>
        <v>0</v>
      </c>
      <c r="G140" s="5">
        <f>Uddannelsesaftaler!G140*0.8</f>
        <v>7.6725146198830423</v>
      </c>
      <c r="H140" s="5">
        <f>Uddannelsesaftaler!H140*0.8</f>
        <v>0</v>
      </c>
      <c r="I140" s="5">
        <f>Uddannelsesaftaler!I140*0.8</f>
        <v>6.8571428571428577</v>
      </c>
      <c r="J140" s="5">
        <f t="shared" si="8"/>
        <v>43.292893872073421</v>
      </c>
    </row>
    <row r="141" spans="1:10" x14ac:dyDescent="0.3">
      <c r="A141" s="4" t="s">
        <v>21</v>
      </c>
      <c r="B141" s="5">
        <f>Uddannelsesaftaler!B141*0.8</f>
        <v>0</v>
      </c>
      <c r="C141" s="5">
        <f>Uddannelsesaftaler!C141*0.8</f>
        <v>0</v>
      </c>
      <c r="D141" s="5">
        <f>Uddannelsesaftaler!D141*0.8</f>
        <v>0</v>
      </c>
      <c r="E141" s="5">
        <f>Uddannelsesaftaler!E141*0.8</f>
        <v>0</v>
      </c>
      <c r="F141" s="5">
        <f>Uddannelsesaftaler!F141*0.8</f>
        <v>0</v>
      </c>
      <c r="G141" s="5">
        <f>Uddannelsesaftaler!G141*0.8</f>
        <v>0</v>
      </c>
      <c r="H141" s="5">
        <f>Uddannelsesaftaler!H141*0.8</f>
        <v>0</v>
      </c>
      <c r="I141" s="5">
        <f>Uddannelsesaftaler!I141*0.8</f>
        <v>3.116883116883117</v>
      </c>
      <c r="J141" s="5">
        <f t="shared" si="8"/>
        <v>3.116883116883117</v>
      </c>
    </row>
    <row r="142" spans="1:10" x14ac:dyDescent="0.3">
      <c r="A142" s="4" t="s">
        <v>22</v>
      </c>
      <c r="B142" s="5">
        <f>Uddannelsesaftaler!B142*0.8</f>
        <v>0</v>
      </c>
      <c r="C142" s="5">
        <f>Uddannelsesaftaler!C142*0.8</f>
        <v>0</v>
      </c>
      <c r="D142" s="5">
        <f>Uddannelsesaftaler!D142*0.8</f>
        <v>0</v>
      </c>
      <c r="E142" s="5">
        <f>Uddannelsesaftaler!E142*0.8</f>
        <v>3.8145695364238414</v>
      </c>
      <c r="F142" s="5">
        <f>Uddannelsesaftaler!F142*0.8</f>
        <v>0</v>
      </c>
      <c r="G142" s="5">
        <f>Uddannelsesaftaler!G142*0.8</f>
        <v>0</v>
      </c>
      <c r="H142" s="5">
        <f>Uddannelsesaftaler!H142*0.8</f>
        <v>0</v>
      </c>
      <c r="I142" s="5">
        <f>Uddannelsesaftaler!I142*0.8</f>
        <v>0.1246753246753247</v>
      </c>
      <c r="J142" s="5">
        <f t="shared" si="8"/>
        <v>3.9392448610991662</v>
      </c>
    </row>
    <row r="143" spans="1:10" x14ac:dyDescent="0.3">
      <c r="A143" s="4" t="s">
        <v>23</v>
      </c>
      <c r="B143" s="5">
        <f>Uddannelsesaftaler!B143*0.8</f>
        <v>0</v>
      </c>
      <c r="C143" s="5">
        <f>Uddannelsesaftaler!C143*0.8</f>
        <v>0</v>
      </c>
      <c r="D143" s="5">
        <f>Uddannelsesaftaler!D143*0.8</f>
        <v>0</v>
      </c>
      <c r="E143" s="5">
        <f>Uddannelsesaftaler!E143*0.8</f>
        <v>0</v>
      </c>
      <c r="F143" s="5">
        <f>Uddannelsesaftaler!F143*0.8</f>
        <v>18.604651162790699</v>
      </c>
      <c r="G143" s="5">
        <f>Uddannelsesaftaler!G143*0.8</f>
        <v>0</v>
      </c>
      <c r="H143" s="5">
        <f>Uddannelsesaftaler!H143*0.8</f>
        <v>0</v>
      </c>
      <c r="I143" s="5">
        <f>Uddannelsesaftaler!I143*0.8</f>
        <v>3.8649350649350653</v>
      </c>
      <c r="J143" s="5">
        <f t="shared" si="8"/>
        <v>22.469586227725763</v>
      </c>
    </row>
    <row r="144" spans="1:10" x14ac:dyDescent="0.3">
      <c r="A144" s="4" t="s">
        <v>24</v>
      </c>
      <c r="B144" s="5">
        <f>Uddannelsesaftaler!B144*0.8</f>
        <v>0</v>
      </c>
      <c r="C144" s="5">
        <f>Uddannelsesaftaler!C144*0.8</f>
        <v>0</v>
      </c>
      <c r="D144" s="5">
        <f>Uddannelsesaftaler!D144*0.8</f>
        <v>0</v>
      </c>
      <c r="E144" s="5">
        <f>Uddannelsesaftaler!E144*0.8</f>
        <v>0</v>
      </c>
      <c r="F144" s="5">
        <f>Uddannelsesaftaler!F144*0.8</f>
        <v>13.395348837209305</v>
      </c>
      <c r="G144" s="5">
        <f>Uddannelsesaftaler!G144*0.8</f>
        <v>0</v>
      </c>
      <c r="H144" s="5">
        <f>Uddannelsesaftaler!H144*0.8</f>
        <v>0</v>
      </c>
      <c r="I144" s="5">
        <f>Uddannelsesaftaler!I144*0.8</f>
        <v>0.1246753246753247</v>
      </c>
      <c r="J144" s="5">
        <f t="shared" si="8"/>
        <v>13.52002416188463</v>
      </c>
    </row>
    <row r="145" spans="1:10" x14ac:dyDescent="0.3">
      <c r="A145" s="4" t="s">
        <v>25</v>
      </c>
      <c r="B145" s="5">
        <f>Uddannelsesaftaler!B145*0.8</f>
        <v>11.603478260869565</v>
      </c>
      <c r="C145" s="5">
        <f>Uddannelsesaftaler!C145*0.8</f>
        <v>0</v>
      </c>
      <c r="D145" s="5">
        <f>Uddannelsesaftaler!D145*0.8</f>
        <v>0</v>
      </c>
      <c r="E145" s="5">
        <f>Uddannelsesaftaler!E145*0.8</f>
        <v>6.6119205298013242</v>
      </c>
      <c r="F145" s="5">
        <f>Uddannelsesaftaler!F145*0.8</f>
        <v>0</v>
      </c>
      <c r="G145" s="5">
        <f>Uddannelsesaftaler!G145*0.8</f>
        <v>0</v>
      </c>
      <c r="H145" s="5">
        <f>Uddannelsesaftaler!H145*0.8</f>
        <v>0</v>
      </c>
      <c r="I145" s="5">
        <f>Uddannelsesaftaler!I145*0.8</f>
        <v>0</v>
      </c>
      <c r="J145" s="5">
        <f t="shared" si="8"/>
        <v>18.215398790670889</v>
      </c>
    </row>
    <row r="146" spans="1:10" x14ac:dyDescent="0.3">
      <c r="A146" s="4" t="s">
        <v>26</v>
      </c>
      <c r="B146" s="5">
        <f>Uddannelsesaftaler!B146*0.8</f>
        <v>0</v>
      </c>
      <c r="C146" s="5">
        <f>Uddannelsesaftaler!C146*0.8</f>
        <v>1.6842105263157894</v>
      </c>
      <c r="D146" s="5">
        <f>Uddannelsesaftaler!D146*0.8</f>
        <v>1.2715231788079473</v>
      </c>
      <c r="E146" s="5">
        <f>Uddannelsesaftaler!E146*0.8</f>
        <v>8.8370860927152322</v>
      </c>
      <c r="F146" s="5">
        <f>Uddannelsesaftaler!F146*0.8</f>
        <v>0</v>
      </c>
      <c r="G146" s="5">
        <f>Uddannelsesaftaler!G146*0.8</f>
        <v>0</v>
      </c>
      <c r="H146" s="5">
        <f>Uddannelsesaftaler!H146*0.8</f>
        <v>23.172413793103456</v>
      </c>
      <c r="I146" s="5">
        <f>Uddannelsesaftaler!I146*0.8</f>
        <v>6.7324675324675329</v>
      </c>
      <c r="J146" s="5">
        <f t="shared" si="8"/>
        <v>41.697701123409956</v>
      </c>
    </row>
    <row r="147" spans="1:10" x14ac:dyDescent="0.3">
      <c r="A147" s="4" t="s">
        <v>27</v>
      </c>
      <c r="B147" s="5">
        <f>Uddannelsesaftaler!B147*0.8</f>
        <v>0</v>
      </c>
      <c r="C147" s="5">
        <f>Uddannelsesaftaler!C147*0.8</f>
        <v>30.315789473684209</v>
      </c>
      <c r="D147" s="5">
        <f>Uddannelsesaftaler!D147*0.8</f>
        <v>1.9072847682119207</v>
      </c>
      <c r="E147" s="5">
        <f>Uddannelsesaftaler!E147*0.8</f>
        <v>3.0516556291390735</v>
      </c>
      <c r="F147" s="5">
        <f>Uddannelsesaftaler!F147*0.8</f>
        <v>0</v>
      </c>
      <c r="G147" s="5">
        <f>Uddannelsesaftaler!G147*0.8</f>
        <v>0</v>
      </c>
      <c r="H147" s="5">
        <f>Uddannelsesaftaler!H147*0.8</f>
        <v>18.022988505747129</v>
      </c>
      <c r="I147" s="5">
        <f>Uddannelsesaftaler!I147*0.8</f>
        <v>0</v>
      </c>
      <c r="J147" s="5">
        <f t="shared" si="8"/>
        <v>53.297718376782335</v>
      </c>
    </row>
    <row r="148" spans="1:10" x14ac:dyDescent="0.3">
      <c r="A148" s="4" t="s">
        <v>28</v>
      </c>
      <c r="B148" s="5">
        <f>Uddannelsesaftaler!B148*0.8</f>
        <v>1.1686956521739131</v>
      </c>
      <c r="C148" s="5">
        <f>Uddannelsesaftaler!C148*0.8</f>
        <v>0</v>
      </c>
      <c r="D148" s="5">
        <f>Uddannelsesaftaler!D148*0.8</f>
        <v>10.649006622516557</v>
      </c>
      <c r="E148" s="5">
        <f>Uddannelsesaftaler!E148*0.8</f>
        <v>2.0980132450331128</v>
      </c>
      <c r="F148" s="5">
        <f>Uddannelsesaftaler!F148*0.8</f>
        <v>0</v>
      </c>
      <c r="G148" s="5">
        <f>Uddannelsesaftaler!G148*0.8</f>
        <v>7.7660818713450288</v>
      </c>
      <c r="H148" s="5">
        <f>Uddannelsesaftaler!H148*0.8</f>
        <v>0</v>
      </c>
      <c r="I148" s="5">
        <f>Uddannelsesaftaler!I148*0.8</f>
        <v>5.9844155844155846</v>
      </c>
      <c r="J148" s="5">
        <f t="shared" si="8"/>
        <v>27.6662129754842</v>
      </c>
    </row>
    <row r="149" spans="1:10" x14ac:dyDescent="0.3">
      <c r="A149" s="4" t="s">
        <v>55</v>
      </c>
      <c r="B149" s="5">
        <f>Uddannelsesaftaler!B149*0.8</f>
        <v>6.6782608695652179</v>
      </c>
      <c r="C149" s="5">
        <f>Uddannelsesaftaler!C149*0.8</f>
        <v>0</v>
      </c>
      <c r="D149" s="5">
        <f>Uddannelsesaftaler!D149*0.8</f>
        <v>0</v>
      </c>
      <c r="E149" s="5">
        <f>Uddannelsesaftaler!E149*0.8</f>
        <v>6.3576158940397351E-2</v>
      </c>
      <c r="F149" s="5">
        <f>Uddannelsesaftaler!F149*0.8</f>
        <v>0</v>
      </c>
      <c r="G149" s="5">
        <f>Uddannelsesaftaler!G149*0.8</f>
        <v>12.818713450292396</v>
      </c>
      <c r="H149" s="5">
        <f>Uddannelsesaftaler!H149*0.8</f>
        <v>0</v>
      </c>
      <c r="I149" s="5">
        <f>Uddannelsesaftaler!I149*0.8</f>
        <v>0</v>
      </c>
      <c r="J149" s="5">
        <f t="shared" si="8"/>
        <v>19.56055047879801</v>
      </c>
    </row>
    <row r="150" spans="1:10" x14ac:dyDescent="0.3">
      <c r="A150" s="4" t="s">
        <v>72</v>
      </c>
      <c r="B150" s="5">
        <f>Uddannelsesaftaler!B150*0.8</f>
        <v>8.3478260869565224E-2</v>
      </c>
      <c r="C150" s="5">
        <f>Uddannelsesaftaler!C150*0.8</f>
        <v>0</v>
      </c>
      <c r="D150" s="5">
        <f>Uddannelsesaftaler!D150*0.8</f>
        <v>0</v>
      </c>
      <c r="E150" s="5">
        <f>Uddannelsesaftaler!E150*0.8</f>
        <v>0</v>
      </c>
      <c r="F150" s="5">
        <f>Uddannelsesaftaler!F150*0.8</f>
        <v>0</v>
      </c>
      <c r="G150" s="5">
        <f>Uddannelsesaftaler!G150*0.8</f>
        <v>0</v>
      </c>
      <c r="H150" s="5">
        <f>Uddannelsesaftaler!H150*0.8</f>
        <v>6.6206896551724146</v>
      </c>
      <c r="I150" s="5">
        <f>Uddannelsesaftaler!I150*0.8</f>
        <v>0.87272727272727268</v>
      </c>
      <c r="J150" s="5">
        <f t="shared" si="8"/>
        <v>7.5768951887692531</v>
      </c>
    </row>
    <row r="151" spans="1:10" x14ac:dyDescent="0.3">
      <c r="A151" s="4" t="s">
        <v>73</v>
      </c>
      <c r="B151" s="5">
        <f>Uddannelsesaftaler!B151*0.8</f>
        <v>0</v>
      </c>
      <c r="C151" s="5">
        <f>Uddannelsesaftaler!C151*0.8</f>
        <v>0</v>
      </c>
      <c r="D151" s="5">
        <f>Uddannelsesaftaler!D151*0.8</f>
        <v>0</v>
      </c>
      <c r="E151" s="5">
        <f>Uddannelsesaftaler!E151*0.8</f>
        <v>6.3576158940397351E-2</v>
      </c>
      <c r="F151" s="5">
        <f>Uddannelsesaftaler!F151*0.8</f>
        <v>0</v>
      </c>
      <c r="G151" s="5">
        <f>Uddannelsesaftaler!G151*0.8</f>
        <v>0</v>
      </c>
      <c r="H151" s="5">
        <f>Uddannelsesaftaler!H151*0.8</f>
        <v>0.18390804597701149</v>
      </c>
      <c r="I151" s="5">
        <f>Uddannelsesaftaler!I151*0.8</f>
        <v>0.1246753246753247</v>
      </c>
      <c r="J151" s="5">
        <f t="shared" si="8"/>
        <v>0.37215952959273357</v>
      </c>
    </row>
    <row r="152" spans="1:10" x14ac:dyDescent="0.3">
      <c r="A152" s="4" t="s">
        <v>79</v>
      </c>
      <c r="B152" s="5"/>
      <c r="C152" s="5"/>
      <c r="D152" s="5"/>
      <c r="E152" s="5"/>
      <c r="F152" s="5"/>
      <c r="G152" s="5">
        <f>Uddannelsesaftaler!G152*0.8</f>
        <v>7.2982456140350882</v>
      </c>
      <c r="H152" s="5"/>
      <c r="I152" s="5"/>
      <c r="J152" s="5">
        <f t="shared" si="8"/>
        <v>7.2982456140350882</v>
      </c>
    </row>
    <row r="153" spans="1:10" x14ac:dyDescent="0.3">
      <c r="A153" s="4" t="s">
        <v>74</v>
      </c>
      <c r="B153" s="5">
        <f>Uddannelsesaftaler!B153*0.8</f>
        <v>0.91826086956521746</v>
      </c>
      <c r="C153" s="5">
        <f>Uddannelsesaftaler!C153*0.8</f>
        <v>0</v>
      </c>
      <c r="D153" s="5">
        <f>Uddannelsesaftaler!D153*0.8</f>
        <v>0</v>
      </c>
      <c r="E153" s="5">
        <f>Uddannelsesaftaler!E153*0.8</f>
        <v>0.76291390728476838</v>
      </c>
      <c r="F153" s="5">
        <f>Uddannelsesaftaler!F153*0.8</f>
        <v>0</v>
      </c>
      <c r="G153" s="5">
        <f>Uddannelsesaftaler!G153*0.8</f>
        <v>0</v>
      </c>
      <c r="H153" s="5">
        <f>Uddannelsesaftaler!H153*0.8</f>
        <v>0</v>
      </c>
      <c r="I153" s="5">
        <f>Uddannelsesaftaler!I153*0.8</f>
        <v>0</v>
      </c>
      <c r="J153" s="5">
        <f t="shared" si="8"/>
        <v>1.6811747768499858</v>
      </c>
    </row>
    <row r="154" spans="1:10" x14ac:dyDescent="0.3">
      <c r="A154" s="4" t="s">
        <v>32</v>
      </c>
      <c r="B154" s="5">
        <f>SUM(B135:B153)</f>
        <v>48.000000000000007</v>
      </c>
      <c r="C154" s="5">
        <f t="shared" ref="C154:I154" si="9">SUM(C135:C153)</f>
        <v>32</v>
      </c>
      <c r="D154" s="5">
        <f t="shared" si="9"/>
        <v>48.000000000000007</v>
      </c>
      <c r="E154" s="5">
        <f t="shared" si="9"/>
        <v>48.000000000000014</v>
      </c>
      <c r="F154" s="5">
        <f t="shared" si="9"/>
        <v>32</v>
      </c>
      <c r="G154" s="5">
        <f t="shared" si="9"/>
        <v>48.000000000000007</v>
      </c>
      <c r="H154" s="5">
        <f t="shared" si="9"/>
        <v>48.000000000000007</v>
      </c>
      <c r="I154" s="5">
        <f t="shared" si="9"/>
        <v>48</v>
      </c>
      <c r="J154" s="5">
        <f>SUM(B154:I154)</f>
        <v>352</v>
      </c>
    </row>
    <row r="166" spans="1:10" ht="29.25" customHeight="1" x14ac:dyDescent="0.3">
      <c r="A166" t="s">
        <v>39</v>
      </c>
      <c r="D166" s="26" t="s">
        <v>15</v>
      </c>
      <c r="E166" s="27"/>
      <c r="F166" s="27"/>
    </row>
    <row r="167" spans="1:10" x14ac:dyDescent="0.3">
      <c r="A167" s="4" t="s">
        <v>2</v>
      </c>
      <c r="B167" s="4" t="s">
        <v>3</v>
      </c>
      <c r="C167" s="4" t="s">
        <v>4</v>
      </c>
      <c r="D167" s="4" t="s">
        <v>5</v>
      </c>
      <c r="E167" s="4" t="s">
        <v>6</v>
      </c>
      <c r="F167" s="4" t="s">
        <v>7</v>
      </c>
      <c r="G167" s="4" t="s">
        <v>8</v>
      </c>
      <c r="H167" s="4" t="s">
        <v>9</v>
      </c>
      <c r="I167" s="4" t="s">
        <v>10</v>
      </c>
      <c r="J167" s="4"/>
    </row>
    <row r="168" spans="1:10" x14ac:dyDescent="0.3">
      <c r="A168" s="4" t="s">
        <v>17</v>
      </c>
      <c r="B168" s="5">
        <f>Uddannelsesaftaler!B168*0.8</f>
        <v>0</v>
      </c>
      <c r="C168" s="5">
        <f>Uddannelsesaftaler!C168*0.8</f>
        <v>0</v>
      </c>
      <c r="D168" s="5">
        <f>Uddannelsesaftaler!D168*0.8</f>
        <v>0</v>
      </c>
      <c r="E168" s="5">
        <f>Uddannelsesaftaler!E168*0.8</f>
        <v>3.6238410596026491</v>
      </c>
      <c r="F168" s="5">
        <f>Uddannelsesaftaler!F168*0.8</f>
        <v>0</v>
      </c>
      <c r="G168" s="5">
        <f>Uddannelsesaftaler!G168*0.8</f>
        <v>0.84210526315789469</v>
      </c>
      <c r="H168" s="5">
        <f>Uddannelsesaftaler!H168*0.8</f>
        <v>0</v>
      </c>
      <c r="I168" s="5">
        <f>Uddannelsesaftaler!I168*0.8</f>
        <v>3.3662337662337665</v>
      </c>
      <c r="J168" s="5">
        <f>SUM(B168:I168)</f>
        <v>7.8321800889943107</v>
      </c>
    </row>
    <row r="169" spans="1:10" x14ac:dyDescent="0.3">
      <c r="A169" s="4" t="s">
        <v>18</v>
      </c>
      <c r="B169" s="5">
        <f>Uddannelsesaftaler!B169*0.8</f>
        <v>0</v>
      </c>
      <c r="C169" s="5">
        <f>Uddannelsesaftaler!C169*0.8</f>
        <v>0</v>
      </c>
      <c r="D169" s="5">
        <f>Uddannelsesaftaler!D169*0.8</f>
        <v>7.7880794701986762</v>
      </c>
      <c r="E169" s="5">
        <f>Uddannelsesaftaler!E169*0.8</f>
        <v>4.7682119205298017</v>
      </c>
      <c r="F169" s="5">
        <f>Uddannelsesaftaler!F169*0.8</f>
        <v>0</v>
      </c>
      <c r="G169" s="5">
        <f>Uddannelsesaftaler!G169*0.8</f>
        <v>0</v>
      </c>
      <c r="H169" s="5">
        <f>Uddannelsesaftaler!H169*0.8</f>
        <v>0</v>
      </c>
      <c r="I169" s="5">
        <f>Uddannelsesaftaler!I169*0.8</f>
        <v>5.9844155844155846</v>
      </c>
      <c r="J169" s="5">
        <f t="shared" ref="J169:J186" si="10">SUM(B169:I169)</f>
        <v>18.540706975144062</v>
      </c>
    </row>
    <row r="170" spans="1:10" x14ac:dyDescent="0.3">
      <c r="A170" s="4" t="s">
        <v>19</v>
      </c>
      <c r="B170" s="5">
        <f>Uddannelsesaftaler!B170*0.8</f>
        <v>8.2643478260869578</v>
      </c>
      <c r="C170" s="5">
        <f>Uddannelsesaftaler!C170*0.8</f>
        <v>0</v>
      </c>
      <c r="D170" s="5">
        <f>Uddannelsesaftaler!D170*0.8</f>
        <v>7.7880794701986762</v>
      </c>
      <c r="E170" s="5">
        <f>Uddannelsesaftaler!E170*0.8</f>
        <v>8.9642384105960282</v>
      </c>
      <c r="F170" s="5">
        <f>Uddannelsesaftaler!F170*0.8</f>
        <v>0</v>
      </c>
      <c r="G170" s="5">
        <f>Uddannelsesaftaler!G170*0.8</f>
        <v>11.602339181286551</v>
      </c>
      <c r="H170" s="5">
        <f>Uddannelsesaftaler!H170*0.8</f>
        <v>0</v>
      </c>
      <c r="I170" s="5">
        <f>Uddannelsesaftaler!I170*0.8</f>
        <v>8.1038961038961048</v>
      </c>
      <c r="J170" s="5">
        <f t="shared" si="10"/>
        <v>44.722900992064318</v>
      </c>
    </row>
    <row r="171" spans="1:10" x14ac:dyDescent="0.3">
      <c r="A171" s="4" t="s">
        <v>20</v>
      </c>
      <c r="B171" s="5">
        <f>Uddannelsesaftaler!B171*0.8</f>
        <v>0</v>
      </c>
      <c r="C171" s="5">
        <f>Uddannelsesaftaler!C171*0.8</f>
        <v>0</v>
      </c>
      <c r="D171" s="5">
        <f>Uddannelsesaftaler!D171*0.8</f>
        <v>0</v>
      </c>
      <c r="E171" s="5">
        <f>Uddannelsesaftaler!E171*0.8</f>
        <v>0</v>
      </c>
      <c r="F171" s="5">
        <f>Uddannelsesaftaler!F171*0.8</f>
        <v>0</v>
      </c>
      <c r="G171" s="5">
        <f>Uddannelsesaftaler!G171*0.8</f>
        <v>0</v>
      </c>
      <c r="H171" s="5">
        <f>Uddannelsesaftaler!H171*0.8</f>
        <v>0</v>
      </c>
      <c r="I171" s="5">
        <f>Uddannelsesaftaler!I171*0.8</f>
        <v>0.99740259740259762</v>
      </c>
      <c r="J171" s="5">
        <f t="shared" si="10"/>
        <v>0.99740259740259762</v>
      </c>
    </row>
    <row r="172" spans="1:10" x14ac:dyDescent="0.3">
      <c r="A172" s="4" t="s">
        <v>29</v>
      </c>
      <c r="B172" s="5">
        <f>Uddannelsesaftaler!B172*0.8</f>
        <v>12.104347826086958</v>
      </c>
      <c r="C172" s="5">
        <f>Uddannelsesaftaler!C172*0.8</f>
        <v>0</v>
      </c>
      <c r="D172" s="5">
        <f>Uddannelsesaftaler!D172*0.8</f>
        <v>0</v>
      </c>
      <c r="E172" s="5">
        <f>Uddannelsesaftaler!E172*0.8</f>
        <v>2.3523178807947018</v>
      </c>
      <c r="F172" s="5">
        <f>Uddannelsesaftaler!F172*0.8</f>
        <v>0</v>
      </c>
      <c r="G172" s="5">
        <f>Uddannelsesaftaler!G172*0.8</f>
        <v>0</v>
      </c>
      <c r="H172" s="5">
        <f>Uddannelsesaftaler!H172*0.8</f>
        <v>0</v>
      </c>
      <c r="I172" s="5">
        <f>Uddannelsesaftaler!I172*0.8</f>
        <v>1.7454545454545454</v>
      </c>
      <c r="J172" s="5">
        <f t="shared" si="10"/>
        <v>16.202120252336204</v>
      </c>
    </row>
    <row r="173" spans="1:10" x14ac:dyDescent="0.3">
      <c r="A173" s="4" t="s">
        <v>16</v>
      </c>
      <c r="B173" s="5">
        <f>Uddannelsesaftaler!B173*0.8</f>
        <v>7.1791304347826088</v>
      </c>
      <c r="C173" s="5">
        <f>Uddannelsesaftaler!C173*0.8</f>
        <v>0</v>
      </c>
      <c r="D173" s="5">
        <f>Uddannelsesaftaler!D173*0.8</f>
        <v>18.596026490066226</v>
      </c>
      <c r="E173" s="5">
        <f>Uddannelsesaftaler!E173*0.8</f>
        <v>2.9880794701986755</v>
      </c>
      <c r="F173" s="5">
        <f>Uddannelsesaftaler!F173*0.8</f>
        <v>0</v>
      </c>
      <c r="G173" s="5">
        <f>Uddannelsesaftaler!G173*0.8</f>
        <v>7.6725146198830423</v>
      </c>
      <c r="H173" s="5">
        <f>Uddannelsesaftaler!H173*0.8</f>
        <v>0</v>
      </c>
      <c r="I173" s="5">
        <f>Uddannelsesaftaler!I173*0.8</f>
        <v>6.8571428571428577</v>
      </c>
      <c r="J173" s="5">
        <f t="shared" si="10"/>
        <v>43.292893872073421</v>
      </c>
    </row>
    <row r="174" spans="1:10" x14ac:dyDescent="0.3">
      <c r="A174" s="4" t="s">
        <v>21</v>
      </c>
      <c r="B174" s="5">
        <f>Uddannelsesaftaler!B174*0.8</f>
        <v>0</v>
      </c>
      <c r="C174" s="5">
        <f>Uddannelsesaftaler!C174*0.8</f>
        <v>0</v>
      </c>
      <c r="D174" s="5">
        <f>Uddannelsesaftaler!D174*0.8</f>
        <v>0</v>
      </c>
      <c r="E174" s="5">
        <f>Uddannelsesaftaler!E174*0.8</f>
        <v>0</v>
      </c>
      <c r="F174" s="5">
        <f>Uddannelsesaftaler!F174*0.8</f>
        <v>0</v>
      </c>
      <c r="G174" s="5">
        <f>Uddannelsesaftaler!G174*0.8</f>
        <v>0</v>
      </c>
      <c r="H174" s="5">
        <f>Uddannelsesaftaler!H174*0.8</f>
        <v>0</v>
      </c>
      <c r="I174" s="5">
        <f>Uddannelsesaftaler!I174*0.8</f>
        <v>3.116883116883117</v>
      </c>
      <c r="J174" s="5">
        <f t="shared" si="10"/>
        <v>3.116883116883117</v>
      </c>
    </row>
    <row r="175" spans="1:10" x14ac:dyDescent="0.3">
      <c r="A175" s="4" t="s">
        <v>22</v>
      </c>
      <c r="B175" s="5">
        <f>Uddannelsesaftaler!B175*0.8</f>
        <v>0</v>
      </c>
      <c r="C175" s="5">
        <f>Uddannelsesaftaler!C175*0.8</f>
        <v>0</v>
      </c>
      <c r="D175" s="5">
        <f>Uddannelsesaftaler!D175*0.8</f>
        <v>0</v>
      </c>
      <c r="E175" s="5">
        <f>Uddannelsesaftaler!E175*0.8</f>
        <v>3.8145695364238414</v>
      </c>
      <c r="F175" s="5">
        <f>Uddannelsesaftaler!F175*0.8</f>
        <v>0</v>
      </c>
      <c r="G175" s="5">
        <f>Uddannelsesaftaler!G175*0.8</f>
        <v>0</v>
      </c>
      <c r="H175" s="5">
        <f>Uddannelsesaftaler!H175*0.8</f>
        <v>0</v>
      </c>
      <c r="I175" s="5">
        <f>Uddannelsesaftaler!I175*0.8</f>
        <v>0.1246753246753247</v>
      </c>
      <c r="J175" s="5">
        <f t="shared" si="10"/>
        <v>3.9392448610991662</v>
      </c>
    </row>
    <row r="176" spans="1:10" x14ac:dyDescent="0.3">
      <c r="A176" s="4" t="s">
        <v>23</v>
      </c>
      <c r="B176" s="5">
        <f>Uddannelsesaftaler!B176*0.8</f>
        <v>0</v>
      </c>
      <c r="C176" s="5">
        <f>Uddannelsesaftaler!C176*0.8</f>
        <v>0</v>
      </c>
      <c r="D176" s="5">
        <f>Uddannelsesaftaler!D176*0.8</f>
        <v>0</v>
      </c>
      <c r="E176" s="5">
        <f>Uddannelsesaftaler!E176*0.8</f>
        <v>0</v>
      </c>
      <c r="F176" s="5">
        <f>Uddannelsesaftaler!F176*0.8</f>
        <v>18.604651162790699</v>
      </c>
      <c r="G176" s="5">
        <f>Uddannelsesaftaler!G176*0.8</f>
        <v>0</v>
      </c>
      <c r="H176" s="5">
        <f>Uddannelsesaftaler!H176*0.8</f>
        <v>0</v>
      </c>
      <c r="I176" s="5">
        <f>Uddannelsesaftaler!I176*0.8</f>
        <v>3.8649350649350653</v>
      </c>
      <c r="J176" s="5">
        <f t="shared" si="10"/>
        <v>22.469586227725763</v>
      </c>
    </row>
    <row r="177" spans="1:10" x14ac:dyDescent="0.3">
      <c r="A177" s="4" t="s">
        <v>24</v>
      </c>
      <c r="B177" s="5">
        <f>Uddannelsesaftaler!B177*0.8</f>
        <v>0</v>
      </c>
      <c r="C177" s="5">
        <f>Uddannelsesaftaler!C177*0.8</f>
        <v>0</v>
      </c>
      <c r="D177" s="5">
        <f>Uddannelsesaftaler!D177*0.8</f>
        <v>0</v>
      </c>
      <c r="E177" s="5">
        <f>Uddannelsesaftaler!E177*0.8</f>
        <v>0</v>
      </c>
      <c r="F177" s="5">
        <f>Uddannelsesaftaler!F177*0.8</f>
        <v>13.395348837209305</v>
      </c>
      <c r="G177" s="5">
        <f>Uddannelsesaftaler!G177*0.8</f>
        <v>0</v>
      </c>
      <c r="H177" s="5">
        <f>Uddannelsesaftaler!H177*0.8</f>
        <v>0</v>
      </c>
      <c r="I177" s="5">
        <f>Uddannelsesaftaler!I177*0.8</f>
        <v>0.1246753246753247</v>
      </c>
      <c r="J177" s="5">
        <f t="shared" si="10"/>
        <v>13.52002416188463</v>
      </c>
    </row>
    <row r="178" spans="1:10" x14ac:dyDescent="0.3">
      <c r="A178" s="4" t="s">
        <v>25</v>
      </c>
      <c r="B178" s="5">
        <f>Uddannelsesaftaler!B178*0.8</f>
        <v>11.603478260869565</v>
      </c>
      <c r="C178" s="5">
        <f>Uddannelsesaftaler!C178*0.8</f>
        <v>0</v>
      </c>
      <c r="D178" s="5">
        <f>Uddannelsesaftaler!D178*0.8</f>
        <v>0</v>
      </c>
      <c r="E178" s="5">
        <f>Uddannelsesaftaler!E178*0.8</f>
        <v>6.6119205298013242</v>
      </c>
      <c r="F178" s="5">
        <f>Uddannelsesaftaler!F178*0.8</f>
        <v>0</v>
      </c>
      <c r="G178" s="5">
        <f>Uddannelsesaftaler!G178*0.8</f>
        <v>0</v>
      </c>
      <c r="H178" s="5">
        <f>Uddannelsesaftaler!H178*0.8</f>
        <v>0</v>
      </c>
      <c r="I178" s="5">
        <f>Uddannelsesaftaler!I178*0.8</f>
        <v>0</v>
      </c>
      <c r="J178" s="5">
        <f t="shared" si="10"/>
        <v>18.215398790670889</v>
      </c>
    </row>
    <row r="179" spans="1:10" x14ac:dyDescent="0.3">
      <c r="A179" s="4" t="s">
        <v>26</v>
      </c>
      <c r="B179" s="5">
        <f>Uddannelsesaftaler!B179*0.8</f>
        <v>0</v>
      </c>
      <c r="C179" s="5">
        <f>Uddannelsesaftaler!C179*0.8</f>
        <v>1.6842105263157894</v>
      </c>
      <c r="D179" s="5">
        <f>Uddannelsesaftaler!D179*0.8</f>
        <v>1.2715231788079473</v>
      </c>
      <c r="E179" s="5">
        <f>Uddannelsesaftaler!E179*0.8</f>
        <v>8.8370860927152322</v>
      </c>
      <c r="F179" s="5">
        <f>Uddannelsesaftaler!F179*0.8</f>
        <v>0</v>
      </c>
      <c r="G179" s="5">
        <f>Uddannelsesaftaler!G179*0.8</f>
        <v>0</v>
      </c>
      <c r="H179" s="5">
        <f>Uddannelsesaftaler!H179*0.8</f>
        <v>23.172413793103456</v>
      </c>
      <c r="I179" s="5">
        <f>Uddannelsesaftaler!I179*0.8</f>
        <v>6.7324675324675329</v>
      </c>
      <c r="J179" s="5">
        <f t="shared" si="10"/>
        <v>41.697701123409956</v>
      </c>
    </row>
    <row r="180" spans="1:10" x14ac:dyDescent="0.3">
      <c r="A180" s="4" t="s">
        <v>27</v>
      </c>
      <c r="B180" s="5">
        <f>Uddannelsesaftaler!B180*0.8</f>
        <v>0</v>
      </c>
      <c r="C180" s="5">
        <f>Uddannelsesaftaler!C180*0.8</f>
        <v>30.315789473684209</v>
      </c>
      <c r="D180" s="5">
        <f>Uddannelsesaftaler!D180*0.8</f>
        <v>1.9072847682119207</v>
      </c>
      <c r="E180" s="5">
        <f>Uddannelsesaftaler!E180*0.8</f>
        <v>3.0516556291390735</v>
      </c>
      <c r="F180" s="5">
        <f>Uddannelsesaftaler!F180*0.8</f>
        <v>0</v>
      </c>
      <c r="G180" s="5">
        <f>Uddannelsesaftaler!G180*0.8</f>
        <v>0</v>
      </c>
      <c r="H180" s="5">
        <f>Uddannelsesaftaler!H180*0.8</f>
        <v>18.022988505747129</v>
      </c>
      <c r="I180" s="5">
        <f>Uddannelsesaftaler!I180*0.8</f>
        <v>0</v>
      </c>
      <c r="J180" s="5">
        <f t="shared" si="10"/>
        <v>53.297718376782335</v>
      </c>
    </row>
    <row r="181" spans="1:10" x14ac:dyDescent="0.3">
      <c r="A181" s="4" t="s">
        <v>28</v>
      </c>
      <c r="B181" s="5">
        <f>Uddannelsesaftaler!B181*0.8</f>
        <v>1.1686956521739131</v>
      </c>
      <c r="C181" s="5">
        <f>Uddannelsesaftaler!C181*0.8</f>
        <v>0</v>
      </c>
      <c r="D181" s="5">
        <f>Uddannelsesaftaler!D181*0.8</f>
        <v>10.649006622516557</v>
      </c>
      <c r="E181" s="5">
        <f>Uddannelsesaftaler!E181*0.8</f>
        <v>2.0980132450331128</v>
      </c>
      <c r="F181" s="5">
        <f>Uddannelsesaftaler!F181*0.8</f>
        <v>0</v>
      </c>
      <c r="G181" s="5">
        <f>Uddannelsesaftaler!G181*0.8</f>
        <v>7.7660818713450288</v>
      </c>
      <c r="H181" s="5">
        <f>Uddannelsesaftaler!H181*0.8</f>
        <v>0</v>
      </c>
      <c r="I181" s="5">
        <f>Uddannelsesaftaler!I181*0.8</f>
        <v>5.9844155844155846</v>
      </c>
      <c r="J181" s="5">
        <f t="shared" si="10"/>
        <v>27.6662129754842</v>
      </c>
    </row>
    <row r="182" spans="1:10" x14ac:dyDescent="0.3">
      <c r="A182" s="4" t="s">
        <v>55</v>
      </c>
      <c r="B182" s="5">
        <f>Uddannelsesaftaler!B182*0.8</f>
        <v>6.6782608695652179</v>
      </c>
      <c r="C182" s="5">
        <f>Uddannelsesaftaler!C182*0.8</f>
        <v>0</v>
      </c>
      <c r="D182" s="5">
        <f>Uddannelsesaftaler!D182*0.8</f>
        <v>0</v>
      </c>
      <c r="E182" s="5">
        <f>Uddannelsesaftaler!E182*0.8</f>
        <v>6.3576158940397351E-2</v>
      </c>
      <c r="F182" s="5">
        <f>Uddannelsesaftaler!F182*0.8</f>
        <v>0</v>
      </c>
      <c r="G182" s="5">
        <f>Uddannelsesaftaler!G182*0.8</f>
        <v>12.818713450292396</v>
      </c>
      <c r="H182" s="5">
        <f>Uddannelsesaftaler!H182*0.8</f>
        <v>0</v>
      </c>
      <c r="I182" s="5">
        <f>Uddannelsesaftaler!I182*0.8</f>
        <v>0</v>
      </c>
      <c r="J182" s="5">
        <f t="shared" si="10"/>
        <v>19.56055047879801</v>
      </c>
    </row>
    <row r="183" spans="1:10" x14ac:dyDescent="0.3">
      <c r="A183" s="4" t="s">
        <v>72</v>
      </c>
      <c r="B183" s="5">
        <f>Uddannelsesaftaler!B183*0.8</f>
        <v>8.3478260869565224E-2</v>
      </c>
      <c r="C183" s="5">
        <f>Uddannelsesaftaler!C183*0.8</f>
        <v>0</v>
      </c>
      <c r="D183" s="5">
        <f>Uddannelsesaftaler!D183*0.8</f>
        <v>0</v>
      </c>
      <c r="E183" s="5">
        <f>Uddannelsesaftaler!E183*0.8</f>
        <v>0</v>
      </c>
      <c r="F183" s="5">
        <f>Uddannelsesaftaler!F183*0.8</f>
        <v>0</v>
      </c>
      <c r="G183" s="5">
        <f>Uddannelsesaftaler!G183*0.8</f>
        <v>0</v>
      </c>
      <c r="H183" s="5">
        <f>Uddannelsesaftaler!H183*0.8</f>
        <v>6.6206896551724146</v>
      </c>
      <c r="I183" s="5">
        <f>Uddannelsesaftaler!I183*0.8</f>
        <v>0.87272727272727268</v>
      </c>
      <c r="J183" s="5">
        <f t="shared" si="10"/>
        <v>7.5768951887692531</v>
      </c>
    </row>
    <row r="184" spans="1:10" x14ac:dyDescent="0.3">
      <c r="A184" s="4" t="s">
        <v>73</v>
      </c>
      <c r="B184" s="5">
        <f>Uddannelsesaftaler!B184*0.8</f>
        <v>0</v>
      </c>
      <c r="C184" s="5">
        <f>Uddannelsesaftaler!C184*0.8</f>
        <v>0</v>
      </c>
      <c r="D184" s="5">
        <f>Uddannelsesaftaler!D184*0.8</f>
        <v>0</v>
      </c>
      <c r="E184" s="5">
        <f>Uddannelsesaftaler!E184*0.8</f>
        <v>6.3576158940397351E-2</v>
      </c>
      <c r="F184" s="5">
        <f>Uddannelsesaftaler!F184*0.8</f>
        <v>0</v>
      </c>
      <c r="G184" s="5">
        <f>Uddannelsesaftaler!G184*0.8</f>
        <v>0</v>
      </c>
      <c r="H184" s="5">
        <f>Uddannelsesaftaler!H184*0.8</f>
        <v>0.18390804597701149</v>
      </c>
      <c r="I184" s="5">
        <f>Uddannelsesaftaler!I184*0.8</f>
        <v>0.1246753246753247</v>
      </c>
      <c r="J184" s="5">
        <f t="shared" si="10"/>
        <v>0.37215952959273357</v>
      </c>
    </row>
    <row r="185" spans="1:10" x14ac:dyDescent="0.3">
      <c r="A185" s="4" t="s">
        <v>79</v>
      </c>
      <c r="B185" s="5"/>
      <c r="C185" s="5"/>
      <c r="D185" s="5"/>
      <c r="E185" s="5"/>
      <c r="F185" s="5"/>
      <c r="G185" s="5">
        <f>Uddannelsesaftaler!G185*0.8</f>
        <v>7.2982456140350882</v>
      </c>
      <c r="H185" s="5"/>
      <c r="I185" s="5"/>
      <c r="J185" s="5">
        <f t="shared" si="10"/>
        <v>7.2982456140350882</v>
      </c>
    </row>
    <row r="186" spans="1:10" x14ac:dyDescent="0.3">
      <c r="A186" s="4" t="s">
        <v>74</v>
      </c>
      <c r="B186" s="5">
        <f>Uddannelsesaftaler!B186*0.8</f>
        <v>0.91826086956521746</v>
      </c>
      <c r="C186" s="5">
        <f>Uddannelsesaftaler!C186*0.8</f>
        <v>0</v>
      </c>
      <c r="D186" s="5">
        <f>Uddannelsesaftaler!D186*0.8</f>
        <v>0</v>
      </c>
      <c r="E186" s="5">
        <f>Uddannelsesaftaler!E186*0.8</f>
        <v>0.76291390728476838</v>
      </c>
      <c r="F186" s="5">
        <f>Uddannelsesaftaler!F186*0.8</f>
        <v>0</v>
      </c>
      <c r="G186" s="5">
        <f>Uddannelsesaftaler!G186*0.8</f>
        <v>0</v>
      </c>
      <c r="H186" s="5">
        <f>Uddannelsesaftaler!H186*0.8</f>
        <v>0</v>
      </c>
      <c r="I186" s="5">
        <f>Uddannelsesaftaler!I186*0.8</f>
        <v>0</v>
      </c>
      <c r="J186" s="5">
        <f t="shared" si="10"/>
        <v>1.6811747768499858</v>
      </c>
    </row>
    <row r="187" spans="1:10" x14ac:dyDescent="0.3">
      <c r="A187" s="4" t="s">
        <v>32</v>
      </c>
      <c r="B187" s="5">
        <f>SUM(B168:B186)</f>
        <v>48.000000000000007</v>
      </c>
      <c r="C187" s="5">
        <f t="shared" ref="C187:I187" si="11">SUM(C168:C186)</f>
        <v>32</v>
      </c>
      <c r="D187" s="5">
        <f t="shared" si="11"/>
        <v>48.000000000000007</v>
      </c>
      <c r="E187" s="5">
        <f t="shared" si="11"/>
        <v>48.000000000000014</v>
      </c>
      <c r="F187" s="5">
        <f t="shared" si="11"/>
        <v>32</v>
      </c>
      <c r="G187" s="5">
        <f t="shared" si="11"/>
        <v>48.000000000000007</v>
      </c>
      <c r="H187" s="5">
        <f t="shared" si="11"/>
        <v>48.000000000000007</v>
      </c>
      <c r="I187" s="5">
        <f t="shared" si="11"/>
        <v>48</v>
      </c>
      <c r="J187" s="5">
        <f>SUM(B187:I187)</f>
        <v>352</v>
      </c>
    </row>
    <row r="199" spans="1:10" ht="29.25" customHeight="1" x14ac:dyDescent="0.3">
      <c r="D199" s="24" t="s">
        <v>65</v>
      </c>
      <c r="E199" s="25"/>
      <c r="F199" s="25"/>
    </row>
    <row r="200" spans="1:10" x14ac:dyDescent="0.3">
      <c r="A200" s="4" t="s">
        <v>2</v>
      </c>
      <c r="B200" s="4" t="s">
        <v>3</v>
      </c>
      <c r="C200" s="4" t="s">
        <v>4</v>
      </c>
      <c r="D200" s="4" t="s">
        <v>5</v>
      </c>
      <c r="E200" s="4" t="s">
        <v>6</v>
      </c>
      <c r="F200" s="4" t="s">
        <v>7</v>
      </c>
      <c r="G200" s="4" t="s">
        <v>8</v>
      </c>
      <c r="H200" s="4" t="s">
        <v>9</v>
      </c>
      <c r="I200" s="4" t="s">
        <v>10</v>
      </c>
      <c r="J200" s="4"/>
    </row>
    <row r="201" spans="1:10" x14ac:dyDescent="0.3">
      <c r="A201" s="4" t="s">
        <v>17</v>
      </c>
      <c r="B201" s="5">
        <f>B7+B36+B69+B102+B135+B168</f>
        <v>0</v>
      </c>
      <c r="C201" s="5">
        <f>C7+C36+C69+C102+C135+C168</f>
        <v>0</v>
      </c>
      <c r="D201" s="5">
        <f>D7+D36+D69+D102+D135+D168</f>
        <v>0</v>
      </c>
      <c r="E201" s="5">
        <f>E7+E36+E69+E102+E135+E168</f>
        <v>18.27019867549669</v>
      </c>
      <c r="F201" s="5">
        <f>F7+F36+F69+F102+F135+F168</f>
        <v>0</v>
      </c>
      <c r="G201" s="5">
        <f>G7+G36+G69+G102+G135+G168</f>
        <v>4.2456140350877192</v>
      </c>
      <c r="H201" s="5">
        <f>H7+H36+H69+H102+H135+H168</f>
        <v>0</v>
      </c>
      <c r="I201" s="5">
        <f>I7+I36+I69+I102+I135+I168</f>
        <v>16.971428571428572</v>
      </c>
      <c r="J201" s="5">
        <f>SUM(B201:I201)</f>
        <v>39.487241282012981</v>
      </c>
    </row>
    <row r="202" spans="1:10" x14ac:dyDescent="0.3">
      <c r="A202" s="4" t="s">
        <v>18</v>
      </c>
      <c r="B202" s="5">
        <f>B8+B37+B70+B103+B136+B169</f>
        <v>0</v>
      </c>
      <c r="C202" s="5">
        <f>C8+C37+C70+C103+C136+C169</f>
        <v>0</v>
      </c>
      <c r="D202" s="5">
        <f>D8+D37+D70+D103+D136+D169</f>
        <v>40.264900662251655</v>
      </c>
      <c r="E202" s="5">
        <f>E8+E37+E70+E103+E136+E169</f>
        <v>24.039735099337747</v>
      </c>
      <c r="F202" s="5">
        <f>F8+F37+F70+F103+F136+F169</f>
        <v>0</v>
      </c>
      <c r="G202" s="5">
        <f>G8+G37+G70+G103+G136+G169</f>
        <v>0</v>
      </c>
      <c r="H202" s="5">
        <f>H8+H37+H70+H103+H136+H169</f>
        <v>1</v>
      </c>
      <c r="I202" s="5">
        <f>I8+I37+I70+I103+I136+I169</f>
        <v>30.171428571428578</v>
      </c>
      <c r="J202" s="5">
        <f t="shared" ref="J202:J219" si="12">SUM(B202:I202)</f>
        <v>95.476064333017973</v>
      </c>
    </row>
    <row r="203" spans="1:10" x14ac:dyDescent="0.3">
      <c r="A203" s="4" t="s">
        <v>19</v>
      </c>
      <c r="B203" s="5">
        <f>B9+B38+B71+B104+B137+B170</f>
        <v>41.666086956521738</v>
      </c>
      <c r="C203" s="5">
        <f>C9+C38+C71+C104+C137+C170</f>
        <v>0</v>
      </c>
      <c r="D203" s="5">
        <f>D9+D38+D71+D104+D137+D170</f>
        <v>39.264900662251655</v>
      </c>
      <c r="E203" s="5">
        <f>E9+E38+E71+E104+E137+E170</f>
        <v>45.194701986754978</v>
      </c>
      <c r="F203" s="5">
        <f>F9+F38+F71+F104+F137+F170</f>
        <v>0</v>
      </c>
      <c r="G203" s="5">
        <f>G9+G38+G71+G104+G137+G170</f>
        <v>59.495126705653028</v>
      </c>
      <c r="H203" s="5">
        <f>H9+H38+H71+H104+H137+H170</f>
        <v>0</v>
      </c>
      <c r="I203" s="5">
        <f>I9+I38+I71+I104+I137+I170</f>
        <v>41.857142857142861</v>
      </c>
      <c r="J203" s="5">
        <f t="shared" si="12"/>
        <v>227.47795916832428</v>
      </c>
    </row>
    <row r="204" spans="1:10" x14ac:dyDescent="0.3">
      <c r="A204" s="4" t="s">
        <v>20</v>
      </c>
      <c r="B204" s="5">
        <f>B10+B39+B72+B105+B138+B171</f>
        <v>0</v>
      </c>
      <c r="C204" s="5">
        <f>C10+C39+C72+C105+C138+C171</f>
        <v>0</v>
      </c>
      <c r="D204" s="5">
        <f>D10+D39+D72+D105+D138+D171</f>
        <v>0</v>
      </c>
      <c r="E204" s="5">
        <f>E10+E39+E72+E105+E138+E171</f>
        <v>0</v>
      </c>
      <c r="F204" s="5">
        <f>F10+F39+F72+F105+F138+F171</f>
        <v>0</v>
      </c>
      <c r="G204" s="5">
        <f>G10+G39+G72+G105+G138+G171</f>
        <v>0</v>
      </c>
      <c r="H204" s="5">
        <f>H10+H39+H72+H105+H138+H171</f>
        <v>0</v>
      </c>
      <c r="I204" s="5">
        <f>I10+I39+I72+I105+I138+I171</f>
        <v>5.0285714285714294</v>
      </c>
      <c r="J204" s="5">
        <f t="shared" si="12"/>
        <v>5.0285714285714294</v>
      </c>
    </row>
    <row r="205" spans="1:10" x14ac:dyDescent="0.3">
      <c r="A205" s="4" t="s">
        <v>29</v>
      </c>
      <c r="B205" s="5">
        <f>B11+B40+B73+B106+B139+B172</f>
        <v>62.026086956521745</v>
      </c>
      <c r="C205" s="5">
        <f>C11+C40+C73+C106+C139+C172</f>
        <v>0</v>
      </c>
      <c r="D205" s="5">
        <f>D11+D40+D73+D106+D139+D172</f>
        <v>0</v>
      </c>
      <c r="E205" s="5">
        <f>E11+E40+E73+E106+E139+E172</f>
        <v>11.859602649006623</v>
      </c>
      <c r="F205" s="5">
        <f>F11+F40+F73+F106+F139+F172</f>
        <v>0</v>
      </c>
      <c r="G205" s="5">
        <f>G11+G40+G73+G106+G139+G172</f>
        <v>0</v>
      </c>
      <c r="H205" s="5">
        <f>H11+H40+H73+H106+H139+H172</f>
        <v>0</v>
      </c>
      <c r="I205" s="5">
        <f>I11+I40+I73+I106+I139+I172</f>
        <v>8.7999999999999989</v>
      </c>
      <c r="J205" s="5">
        <f t="shared" si="12"/>
        <v>82.685689605528367</v>
      </c>
    </row>
    <row r="206" spans="1:10" x14ac:dyDescent="0.3">
      <c r="A206" s="4" t="s">
        <v>16</v>
      </c>
      <c r="B206" s="5">
        <f>B12+B41+B74+B107+B140+B173</f>
        <v>36.194782608695647</v>
      </c>
      <c r="C206" s="5">
        <f>C12+C41+C74+C107+C140+C173</f>
        <v>0</v>
      </c>
      <c r="D206" s="5">
        <f>D12+D41+D74+D107+D140+D173</f>
        <v>94.754966887417211</v>
      </c>
      <c r="E206" s="5">
        <f>E12+E41+E74+E107+E140+E173</f>
        <v>15.064900662251656</v>
      </c>
      <c r="F206" s="5">
        <f>F12+F41+F74+F107+F140+F173</f>
        <v>0</v>
      </c>
      <c r="G206" s="5">
        <f>G12+G41+G74+G107+G140+G173</f>
        <v>38.682261208577003</v>
      </c>
      <c r="H206" s="5">
        <f>H12+H41+H74+H107+H140+H173</f>
        <v>0</v>
      </c>
      <c r="I206" s="5">
        <f>I12+I41+I74+I107+I140+I173</f>
        <v>35.571428571428569</v>
      </c>
      <c r="J206" s="5">
        <f t="shared" si="12"/>
        <v>220.2683399383701</v>
      </c>
    </row>
    <row r="207" spans="1:10" x14ac:dyDescent="0.3">
      <c r="A207" s="4" t="s">
        <v>21</v>
      </c>
      <c r="B207" s="5">
        <f>B13+B42+B75+B108+B141+B174</f>
        <v>0</v>
      </c>
      <c r="C207" s="5">
        <f>C13+C42+C75+C108+C141+C174</f>
        <v>0</v>
      </c>
      <c r="D207" s="5">
        <f>D13+D42+D75+D108+D141+D174</f>
        <v>0</v>
      </c>
      <c r="E207" s="5">
        <f>E13+E42+E75+E108+E141+E174</f>
        <v>0</v>
      </c>
      <c r="F207" s="5">
        <f>F13+F42+F75+F108+F141+F174</f>
        <v>0</v>
      </c>
      <c r="G207" s="5">
        <f>G13+G42+G75+G108+G141+G174</f>
        <v>0</v>
      </c>
      <c r="H207" s="5">
        <f>H13+H42+H75+H108+H141+H174</f>
        <v>0</v>
      </c>
      <c r="I207" s="5">
        <f>I13+I42+I75+I108+I141+I174</f>
        <v>15.714285714285712</v>
      </c>
      <c r="J207" s="5">
        <f t="shared" si="12"/>
        <v>15.714285714285712</v>
      </c>
    </row>
    <row r="208" spans="1:10" x14ac:dyDescent="0.3">
      <c r="A208" s="4" t="s">
        <v>22</v>
      </c>
      <c r="B208" s="5">
        <f>B14+B43+B76+B109+B142+B175</f>
        <v>0</v>
      </c>
      <c r="C208" s="5">
        <f>C14+C43+C76+C109+C142+C175</f>
        <v>0</v>
      </c>
      <c r="D208" s="5">
        <f>D14+D43+D76+D109+D142+D175</f>
        <v>0</v>
      </c>
      <c r="E208" s="5">
        <f>E14+E43+E76+E109+E142+E175</f>
        <v>20.231788079470203</v>
      </c>
      <c r="F208" s="5">
        <f>F14+F43+F76+F109+F142+F175</f>
        <v>0</v>
      </c>
      <c r="G208" s="5">
        <f>G14+G43+G76+G109+G142+G175</f>
        <v>0</v>
      </c>
      <c r="H208" s="5">
        <f>H14+H43+H76+H109+H142+H175</f>
        <v>0</v>
      </c>
      <c r="I208" s="5">
        <f>I14+I43+I76+I109+I142+I175</f>
        <v>0.62857142857142867</v>
      </c>
      <c r="J208" s="5">
        <f t="shared" si="12"/>
        <v>20.860359508041633</v>
      </c>
    </row>
    <row r="209" spans="1:10" x14ac:dyDescent="0.3">
      <c r="A209" s="4" t="s">
        <v>23</v>
      </c>
      <c r="B209" s="5">
        <f>B15+B44+B77+B110+B143+B176</f>
        <v>0</v>
      </c>
      <c r="C209" s="5">
        <f>C15+C44+C77+C110+C143+C176</f>
        <v>0</v>
      </c>
      <c r="D209" s="5">
        <f>D15+D44+D77+D110+D143+D176</f>
        <v>0</v>
      </c>
      <c r="E209" s="5">
        <f>E15+E44+E77+E110+E143+E176</f>
        <v>0</v>
      </c>
      <c r="F209" s="5">
        <f>F15+F44+F77+F110+F143+F176</f>
        <v>94.646511627906989</v>
      </c>
      <c r="G209" s="5">
        <f>G15+G44+G77+G110+G143+G176</f>
        <v>0</v>
      </c>
      <c r="H209" s="5">
        <f>H15+H44+H77+H110+H143+H176</f>
        <v>0</v>
      </c>
      <c r="I209" s="5">
        <f>I15+I44+I77+I110+I143+I176</f>
        <v>19.485714285714288</v>
      </c>
      <c r="J209" s="5">
        <f t="shared" si="12"/>
        <v>114.13222591362128</v>
      </c>
    </row>
    <row r="210" spans="1:10" x14ac:dyDescent="0.3">
      <c r="A210" s="4" t="s">
        <v>24</v>
      </c>
      <c r="B210" s="5">
        <f>B16+B45+B78+B111+B144+B177</f>
        <v>0</v>
      </c>
      <c r="C210" s="5">
        <f>C16+C45+C78+C111+C144+C177</f>
        <v>0</v>
      </c>
      <c r="D210" s="5">
        <f>D16+D45+D78+D111+D144+D177</f>
        <v>0</v>
      </c>
      <c r="E210" s="5">
        <f>E16+E45+E78+E111+E144+E177</f>
        <v>0</v>
      </c>
      <c r="F210" s="5">
        <f>F16+F45+F78+F111+F144+F177</f>
        <v>68.534883720930239</v>
      </c>
      <c r="G210" s="5">
        <f>G16+G45+G78+G111+G144+G177</f>
        <v>0</v>
      </c>
      <c r="H210" s="5">
        <f>H16+H45+H78+H111+H144+H177</f>
        <v>0</v>
      </c>
      <c r="I210" s="5">
        <f>I16+I45+I78+I111+I144+I177</f>
        <v>0.62857142857142867</v>
      </c>
      <c r="J210" s="5">
        <f t="shared" si="12"/>
        <v>69.163455149501672</v>
      </c>
    </row>
    <row r="211" spans="1:10" x14ac:dyDescent="0.3">
      <c r="A211" s="4" t="s">
        <v>25</v>
      </c>
      <c r="B211" s="5">
        <f>B17+B46+B79+B112+B145+B178</f>
        <v>59.500869565217393</v>
      </c>
      <c r="C211" s="5">
        <f>C17+C46+C79+C112+C145+C178</f>
        <v>0</v>
      </c>
      <c r="D211" s="5">
        <f>D17+D46+D79+D112+D145+D178</f>
        <v>0</v>
      </c>
      <c r="E211" s="5">
        <f>E17+E46+E79+E112+E145+E178</f>
        <v>33.335099337748346</v>
      </c>
      <c r="F211" s="5">
        <f>F17+F46+F79+F112+F145+F178</f>
        <v>0</v>
      </c>
      <c r="G211" s="5">
        <f>G17+G46+G79+G112+G145+G178</f>
        <v>0</v>
      </c>
      <c r="H211" s="5">
        <f>H17+H46+H79+H112+H145+H178</f>
        <v>0</v>
      </c>
      <c r="I211" s="5">
        <f>I17+I46+I79+I112+I145+I178</f>
        <v>0</v>
      </c>
      <c r="J211" s="5">
        <f t="shared" si="12"/>
        <v>92.835968902965732</v>
      </c>
    </row>
    <row r="212" spans="1:10" x14ac:dyDescent="0.3">
      <c r="A212" s="4" t="s">
        <v>26</v>
      </c>
      <c r="B212" s="5">
        <f>B18+B47+B80+B113+B146+B179</f>
        <v>0</v>
      </c>
      <c r="C212" s="5">
        <f>C18+C47+C80+C113+C146+C179</f>
        <v>9.4912280701754383</v>
      </c>
      <c r="D212" s="5">
        <f>D18+D47+D80+D113+D146+D179</f>
        <v>6.4105960264900679</v>
      </c>
      <c r="E212" s="5">
        <f>E18+E47+E80+E113+E146+E179</f>
        <v>45.553642384105963</v>
      </c>
      <c r="F212" s="5">
        <f>F18+F47+F80+F113+F146+F179</f>
        <v>0</v>
      </c>
      <c r="G212" s="5">
        <f>G18+G47+G80+G113+G146+G179</f>
        <v>0</v>
      </c>
      <c r="H212" s="5">
        <f>H18+H47+H80+H113+H146+H179</f>
        <v>117.8275862068966</v>
      </c>
      <c r="I212" s="5">
        <f>I18+I47+I80+I113+I146+I179</f>
        <v>33.942857142857143</v>
      </c>
      <c r="J212" s="5">
        <f t="shared" si="12"/>
        <v>213.22590983052521</v>
      </c>
    </row>
    <row r="213" spans="1:10" x14ac:dyDescent="0.3">
      <c r="A213" s="4" t="s">
        <v>27</v>
      </c>
      <c r="B213" s="5">
        <f>B19+B48+B81+B114+B147+B180</f>
        <v>0</v>
      </c>
      <c r="C213" s="5">
        <f>C19+C48+C81+C114+C147+C180</f>
        <v>153.84210526315789</v>
      </c>
      <c r="D213" s="5">
        <f>D19+D48+D81+D114+D147+D180</f>
        <v>9.6158940397350996</v>
      </c>
      <c r="E213" s="5">
        <f>E19+E48+E81+E114+E147+E180</f>
        <v>15.385430463576162</v>
      </c>
      <c r="F213" s="5">
        <f>F19+F48+F81+F114+F147+F180</f>
        <v>0</v>
      </c>
      <c r="G213" s="5">
        <f>G19+G48+G81+G114+G147+G180</f>
        <v>0</v>
      </c>
      <c r="H213" s="5">
        <f>H19+H48+H81+H114+H147+H180</f>
        <v>90.865900383141764</v>
      </c>
      <c r="I213" s="5">
        <f>I19+I48+I81+I114+I147+I180</f>
        <v>0</v>
      </c>
      <c r="J213" s="5">
        <f t="shared" si="12"/>
        <v>269.70933014961093</v>
      </c>
    </row>
    <row r="214" spans="1:10" x14ac:dyDescent="0.3">
      <c r="A214" s="4" t="s">
        <v>28</v>
      </c>
      <c r="B214" s="5">
        <f>B20+B49+B82+B115+B148+B181</f>
        <v>5.8921739130434787</v>
      </c>
      <c r="C214" s="5">
        <f>C20+C49+C82+C115+C148+C181</f>
        <v>0</v>
      </c>
      <c r="D214" s="5">
        <f>D20+D49+D82+D115+D148+D181</f>
        <v>53.688741721854313</v>
      </c>
      <c r="E214" s="5">
        <f>E20+E49+E82+E115+E148+E181</f>
        <v>10.577483443708608</v>
      </c>
      <c r="F214" s="5">
        <f>F20+F49+F82+F115+F148+F181</f>
        <v>0</v>
      </c>
      <c r="G214" s="5">
        <f>G20+G49+G82+G115+G148+G181</f>
        <v>40.15399610136452</v>
      </c>
      <c r="H214" s="5">
        <f>H20+H49+H82+H115+H148+H181</f>
        <v>0</v>
      </c>
      <c r="I214" s="5">
        <f>I20+I49+I82+I115+I148+I181</f>
        <v>30.171428571428578</v>
      </c>
      <c r="J214" s="5">
        <f t="shared" si="12"/>
        <v>140.48382375139951</v>
      </c>
    </row>
    <row r="215" spans="1:10" x14ac:dyDescent="0.3">
      <c r="A215" s="4" t="s">
        <v>55</v>
      </c>
      <c r="B215" s="5">
        <f>B21+B50+B83+B116+B149+B182</f>
        <v>33.669565217391309</v>
      </c>
      <c r="C215" s="5">
        <f>C21+C50+C83+C116+C149+C182</f>
        <v>0</v>
      </c>
      <c r="D215" s="5">
        <f>D21+D50+D83+D116+D149+D182</f>
        <v>0</v>
      </c>
      <c r="E215" s="5">
        <f>E21+E50+E83+E116+E149+E182</f>
        <v>0.32052980132450337</v>
      </c>
      <c r="F215" s="5">
        <f>F21+F50+F83+F116+F149+F182</f>
        <v>0</v>
      </c>
      <c r="G215" s="5">
        <f>G21+G50+G83+G116+G149+G182</f>
        <v>64.627680311890828</v>
      </c>
      <c r="H215" s="5">
        <f>H21+H50+H83+H116+H149+H182</f>
        <v>0</v>
      </c>
      <c r="I215" s="5">
        <f>I21+I50+I83+I116+I149+I182</f>
        <v>0</v>
      </c>
      <c r="J215" s="5">
        <f t="shared" si="12"/>
        <v>98.617775330606634</v>
      </c>
    </row>
    <row r="216" spans="1:10" x14ac:dyDescent="0.3">
      <c r="A216" s="4" t="s">
        <v>72</v>
      </c>
      <c r="B216" s="5">
        <f>B22+B51+B84+B117+B150+B183</f>
        <v>0.42086956521739133</v>
      </c>
      <c r="C216" s="5">
        <f>C22+C51+C84+C117+C150+C183</f>
        <v>0</v>
      </c>
      <c r="D216" s="5">
        <f>D22+D51+D84+D117+D150+D183</f>
        <v>0</v>
      </c>
      <c r="E216" s="5">
        <f>E22+E51+E84+E117+E150+E183</f>
        <v>0</v>
      </c>
      <c r="F216" s="5">
        <f>F22+F51+F84+F117+F150+F183</f>
        <v>0</v>
      </c>
      <c r="G216" s="5">
        <f>G22+G51+G84+G117+G150+G183</f>
        <v>0</v>
      </c>
      <c r="H216" s="5">
        <f>H22+H51+H84+H117+H150+H183</f>
        <v>33.379310344827587</v>
      </c>
      <c r="I216" s="5">
        <f>I22+I51+I84+I117+I150+I183</f>
        <v>4.3999999999999995</v>
      </c>
      <c r="J216" s="5">
        <f t="shared" si="12"/>
        <v>38.20017991004498</v>
      </c>
    </row>
    <row r="217" spans="1:10" x14ac:dyDescent="0.3">
      <c r="A217" s="4" t="s">
        <v>73</v>
      </c>
      <c r="B217" s="5">
        <f>B23+B52+B85+B118+B151+B184</f>
        <v>0</v>
      </c>
      <c r="C217" s="5">
        <f>C23+C52+C85+C118+C151+C184</f>
        <v>0</v>
      </c>
      <c r="D217" s="5">
        <f>D23+D52+D85+D118+D151+D184</f>
        <v>0</v>
      </c>
      <c r="E217" s="5">
        <f>E23+E52+E85+E118+E151+E184</f>
        <v>0.32052980132450337</v>
      </c>
      <c r="F217" s="5">
        <f>F23+F52+F85+F118+F151+F184</f>
        <v>0</v>
      </c>
      <c r="G217" s="5">
        <f>G23+G52+G85+G118+G151+G184</f>
        <v>0</v>
      </c>
      <c r="H217" s="5">
        <f>H23+H52+H85+H118+H151+H184</f>
        <v>0.92720306513409956</v>
      </c>
      <c r="I217" s="5">
        <f>I23+I52+I85+I118+I151+I184</f>
        <v>0.62857142857142867</v>
      </c>
      <c r="J217" s="5">
        <f t="shared" si="12"/>
        <v>1.8763042950300317</v>
      </c>
    </row>
    <row r="218" spans="1:10" x14ac:dyDescent="0.3">
      <c r="A218" s="4" t="s">
        <v>79</v>
      </c>
      <c r="B218" s="5"/>
      <c r="C218" s="5"/>
      <c r="D218" s="5"/>
      <c r="E218" s="5"/>
      <c r="F218" s="5"/>
      <c r="G218" s="5">
        <f>G24+G53+G86+G119+G152+G185</f>
        <v>36.795321637426902</v>
      </c>
      <c r="H218" s="5"/>
      <c r="I218" s="5"/>
      <c r="J218" s="5">
        <f t="shared" si="12"/>
        <v>36.795321637426902</v>
      </c>
    </row>
    <row r="219" spans="1:10" x14ac:dyDescent="0.3">
      <c r="A219" s="4" t="s">
        <v>74</v>
      </c>
      <c r="B219" s="5">
        <f t="shared" ref="B219:I219" si="13">B25+B54+B87+B120+B153+B186</f>
        <v>4.6295652173913044</v>
      </c>
      <c r="C219" s="5">
        <f t="shared" si="13"/>
        <v>0</v>
      </c>
      <c r="D219" s="5">
        <f t="shared" si="13"/>
        <v>0</v>
      </c>
      <c r="E219" s="5">
        <f t="shared" si="13"/>
        <v>3.8463576158940405</v>
      </c>
      <c r="F219" s="5">
        <f t="shared" si="13"/>
        <v>0</v>
      </c>
      <c r="G219" s="5">
        <f t="shared" si="13"/>
        <v>0</v>
      </c>
      <c r="H219" s="5">
        <f t="shared" si="13"/>
        <v>0</v>
      </c>
      <c r="I219" s="5">
        <f t="shared" si="13"/>
        <v>0</v>
      </c>
      <c r="J219" s="5">
        <f t="shared" si="12"/>
        <v>8.4759228332853453</v>
      </c>
    </row>
    <row r="220" spans="1:10" x14ac:dyDescent="0.3">
      <c r="A220" s="4" t="s">
        <v>32</v>
      </c>
      <c r="B220" s="5">
        <f>SUM(B201:B219)</f>
        <v>244</v>
      </c>
      <c r="C220" s="5">
        <f t="shared" ref="C220:I220" si="14">SUM(C201:C219)</f>
        <v>163.33333333333331</v>
      </c>
      <c r="D220" s="5">
        <f t="shared" si="14"/>
        <v>244</v>
      </c>
      <c r="E220" s="5">
        <f t="shared" si="14"/>
        <v>244.00000000000006</v>
      </c>
      <c r="F220" s="5">
        <f t="shared" si="14"/>
        <v>163.18139534883721</v>
      </c>
      <c r="G220" s="5">
        <f t="shared" si="14"/>
        <v>244</v>
      </c>
      <c r="H220" s="5">
        <f t="shared" si="14"/>
        <v>244.00000000000006</v>
      </c>
      <c r="I220" s="5">
        <f t="shared" si="14"/>
        <v>244.00000000000006</v>
      </c>
      <c r="J220" s="5">
        <f>SUM(B220:I220)</f>
        <v>1790.5147286821705</v>
      </c>
    </row>
  </sheetData>
  <mergeCells count="7">
    <mergeCell ref="D199:F199"/>
    <mergeCell ref="D5:F5"/>
    <mergeCell ref="D34:F34"/>
    <mergeCell ref="D67:F67"/>
    <mergeCell ref="D100:F100"/>
    <mergeCell ref="D133:F133"/>
    <mergeCell ref="D166:F16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Virksomhedsbesøg</vt:lpstr>
      <vt:lpstr>Uddannelsesaftaler</vt:lpstr>
      <vt:lpstr>Antal elever</vt:lpstr>
    </vt:vector>
  </TitlesOfParts>
  <Company>CELF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CELF</dc:creator>
  <cp:lastModifiedBy>CELF</cp:lastModifiedBy>
  <cp:lastPrinted>2017-09-11T08:41:20Z</cp:lastPrinted>
  <dcterms:created xsi:type="dcterms:W3CDTF">2015-08-04T07:57:52Z</dcterms:created>
  <dcterms:modified xsi:type="dcterms:W3CDTF">2017-09-11T09:34:49Z</dcterms:modified>
</cp:coreProperties>
</file>