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lan Byg og Vej\Asger\Støvring Ådale\Udbud af anlæg\Færdigt udbud\Rettelsesblad nr. 2 incl. bilag\"/>
    </mc:Choice>
  </mc:AlternateContent>
  <bookViews>
    <workbookView xWindow="270" yWindow="285" windowWidth="15180" windowHeight="12255" tabRatio="881" activeTab="2"/>
  </bookViews>
  <sheets>
    <sheet name="Forside Vejanlæg" sheetId="7" r:id="rId1"/>
    <sheet name="TBL Vejanlæg" sheetId="4" r:id="rId2"/>
    <sheet name="Evt. ekstra arbejder" sheetId="9" r:id="rId3"/>
  </sheets>
  <definedNames>
    <definedName name="FqrstAdresse" localSheetId="0">'Forside Vejanlæg'!#REF!</definedName>
    <definedName name="FqrstFax" localSheetId="0">'Forside Vejanlæg'!$F$41</definedName>
    <definedName name="FqrstKontor" localSheetId="0">'Forside Vejanlæg'!$B$43</definedName>
    <definedName name="FqrstMailadresse" localSheetId="0">'Forside Vejanlæg'!$H$41</definedName>
    <definedName name="FqrstPostboks" localSheetId="0">'Forside Vejanlæg'!$B$41</definedName>
    <definedName name="FqrstPostdistrikt" localSheetId="0">'Forside Vejanlæg'!$D$41</definedName>
    <definedName name="FqrstTelefon" localSheetId="0">'Forside Vejanlæg'!#REF!</definedName>
    <definedName name="FqrstWebadresse" localSheetId="0">'Forside Vejanlæg'!#REF!</definedName>
    <definedName name="HP01_Budget" localSheetId="2">'Evt. ekstra arbejder'!#REF!</definedName>
    <definedName name="HP01_Budget">'TBL Vejanlæg'!#REF!</definedName>
    <definedName name="HP01_Kontrakt" localSheetId="2">'Evt. ekstra arbejder'!$H$21</definedName>
    <definedName name="HP01_Kontrakt">'TBL Vejanlæg'!$H$9</definedName>
    <definedName name="HP01_Udført" localSheetId="2">'Evt. ekstra arbejder'!#REF!</definedName>
    <definedName name="HP01_Udført">'TBL Vejanlæg'!#REF!</definedName>
    <definedName name="HP02_Budget" localSheetId="2">'Evt. ekstra arbejder'!#REF!</definedName>
    <definedName name="HP02_Budget">'TBL Vejanlæg'!#REF!</definedName>
    <definedName name="HP02_Kontrakt" localSheetId="2">'Evt. ekstra arbejder'!#REF!</definedName>
    <definedName name="HP02_Kontrakt">'TBL Vejanlæg'!$H$72</definedName>
    <definedName name="HP02_Udført" localSheetId="2">'Evt. ekstra arbejder'!#REF!</definedName>
    <definedName name="HP02_Udført">'TBL Vejanlæg'!#REF!</definedName>
    <definedName name="HP03_Budget" localSheetId="2">'Evt. ekstra arbejder'!#REF!</definedName>
    <definedName name="HP03_Budget">'TBL Vejanlæg'!#REF!</definedName>
    <definedName name="HP03_Kontrakt" localSheetId="2">'Evt. ekstra arbejder'!#REF!</definedName>
    <definedName name="HP03_Kontrakt">'TBL Vejanlæg'!#REF!</definedName>
    <definedName name="HP03_Udført" localSheetId="2">'Evt. ekstra arbejder'!#REF!</definedName>
    <definedName name="HP03_Udført">'TBL Vejanlæg'!#REF!</definedName>
    <definedName name="HP04_Budget" localSheetId="2">'Evt. ekstra arbejder'!#REF!</definedName>
    <definedName name="HP04_Budget">'TBL Vejanlæg'!#REF!</definedName>
    <definedName name="HP04_Kontrakt" localSheetId="2">'Evt. ekstra arbejder'!#REF!</definedName>
    <definedName name="HP04_Kontrakt">'TBL Vejanlæg'!$H$113</definedName>
    <definedName name="HP04_Udført" localSheetId="2">'Evt. ekstra arbejder'!#REF!</definedName>
    <definedName name="HP04_Udført">'TBL Vejanlæg'!#REF!</definedName>
    <definedName name="HP05_Budget" localSheetId="2">'Evt. ekstra arbejder'!#REF!</definedName>
    <definedName name="HP05_Budget">'TBL Vejanlæg'!#REF!</definedName>
    <definedName name="HP05_Kontrakt" localSheetId="2">'Evt. ekstra arbejder'!#REF!</definedName>
    <definedName name="HP05_Kontrakt">'TBL Vejanlæg'!$H$121</definedName>
    <definedName name="HP05_Udført" localSheetId="2">'Evt. ekstra arbejder'!#REF!</definedName>
    <definedName name="HP05_Udført">'TBL Vejanlæg'!#REF!</definedName>
    <definedName name="HP06_Budget" localSheetId="2">'Evt. ekstra arbejder'!#REF!</definedName>
    <definedName name="HP06_Budget">'TBL Vejanlæg'!#REF!</definedName>
    <definedName name="HP06_Kontrakt" localSheetId="2">'Evt. ekstra arbejder'!#REF!</definedName>
    <definedName name="HP06_Kontrakt">'TBL Vejanlæg'!#REF!</definedName>
    <definedName name="HP06_Udført" localSheetId="2">'Evt. ekstra arbejder'!#REF!</definedName>
    <definedName name="HP06_Udført">'TBL Vejanlæg'!#REF!</definedName>
    <definedName name="HP07_Budget" localSheetId="2">'Evt. ekstra arbejder'!#REF!</definedName>
    <definedName name="HP07_Budget">'TBL Vejanlæg'!#REF!</definedName>
    <definedName name="HP07_Kontrakt" localSheetId="2">'Evt. ekstra arbejder'!#REF!</definedName>
    <definedName name="HP07_Kontrakt">'TBL Vejanlæg'!$H$151</definedName>
    <definedName name="HP07_Udført" localSheetId="2">'Evt. ekstra arbejder'!#REF!</definedName>
    <definedName name="HP07_Udført">'TBL Vejanlæg'!#REF!</definedName>
    <definedName name="HP08_Budget" localSheetId="2">'Evt. ekstra arbejder'!#REF!</definedName>
    <definedName name="HP08_Budget">'TBL Vejanlæg'!#REF!</definedName>
    <definedName name="HP08_Kontrakt" localSheetId="2">'Evt. ekstra arbejder'!#REF!</definedName>
    <definedName name="HP08_Kontrakt">'TBL Vejanlæg'!$H$167</definedName>
    <definedName name="HP08_Udført" localSheetId="2">'Evt. ekstra arbejder'!#REF!</definedName>
    <definedName name="HP08_Udført">'TBL Vejanlæg'!#REF!</definedName>
    <definedName name="HP09_Budget" localSheetId="2">'Evt. ekstra arbejder'!#REF!</definedName>
    <definedName name="HP09_Budget">'TBL Vejanlæg'!#REF!</definedName>
    <definedName name="HP09_Kontrakt" localSheetId="2">'Evt. ekstra arbejder'!#REF!</definedName>
    <definedName name="HP09_Kontrakt">'TBL Vejanlæg'!#REF!</definedName>
    <definedName name="HP09_Udført" localSheetId="2">'Evt. ekstra arbejder'!#REF!</definedName>
    <definedName name="HP09_Udført">'TBL Vejanlæg'!#REF!</definedName>
    <definedName name="HP10_Budget" localSheetId="2">'Evt. ekstra arbejder'!#REF!</definedName>
    <definedName name="HP10_Budget">'TBL Vejanlæg'!#REF!</definedName>
    <definedName name="HP10_Kontrakt" localSheetId="2">'Evt. ekstra arbejder'!#REF!</definedName>
    <definedName name="HP10_Kontrakt">'TBL Vejanlæg'!#REF!</definedName>
    <definedName name="HP10_Udført" localSheetId="2">'Evt. ekstra arbejder'!#REF!</definedName>
    <definedName name="HP10_Udført">'TBL Vejanlæg'!#REF!</definedName>
    <definedName name="HP11_Budget" localSheetId="2">'Evt. ekstra arbejder'!#REF!</definedName>
    <definedName name="HP11_Budget">'TBL Vejanlæg'!#REF!</definedName>
    <definedName name="HP11_kontrakt" localSheetId="2">'Evt. ekstra arbejder'!#REF!</definedName>
    <definedName name="HP11_kontrakt">'TBL Vejanlæg'!#REF!</definedName>
    <definedName name="HP11_Udført" localSheetId="2">'Evt. ekstra arbejder'!#REF!</definedName>
    <definedName name="HP11_Udført">'TBL Vejanlæg'!#REF!</definedName>
    <definedName name="HP12_Budget" localSheetId="2">'Evt. ekstra arbejder'!#REF!</definedName>
    <definedName name="HP12_Budget">'TBL Vejanlæg'!#REF!</definedName>
    <definedName name="HP12_Kontrakt" localSheetId="2">'Evt. ekstra arbejder'!#REF!</definedName>
    <definedName name="HP12_Kontrakt">'TBL Vejanlæg'!#REF!</definedName>
    <definedName name="HP12_Udført" localSheetId="2">'Evt. ekstra arbejder'!#REF!</definedName>
    <definedName name="HP12_Udført">'TBL Vejanlæg'!#REF!</definedName>
    <definedName name="HP13_Budget" localSheetId="2">'Evt. ekstra arbejder'!#REF!</definedName>
    <definedName name="HP13_Budget">'TBL Vejanlæg'!#REF!</definedName>
    <definedName name="HP13_Kontrakt" localSheetId="2">'Evt. ekstra arbejder'!#REF!</definedName>
    <definedName name="HP13_Kontrakt">'TBL Vejanlæg'!#REF!</definedName>
    <definedName name="HP13_Udført" localSheetId="2">'Evt. ekstra arbejder'!#REF!</definedName>
    <definedName name="HP13_Udført">'TBL Vejanlæg'!#REF!</definedName>
    <definedName name="HP14_Kontrakt" localSheetId="2">'Evt. ekstra arbejder'!#REF!</definedName>
    <definedName name="HP14_Kontrakt">'TBL Vejanlæg'!#REF!</definedName>
    <definedName name="_xlnm.Print_Area" localSheetId="2">'Evt. ekstra arbejder'!$A$1:$H$34</definedName>
    <definedName name="_xlnm.Print_Area" localSheetId="0">'Forside Vejanlæg'!$A$1:$N$41</definedName>
    <definedName name="_xlnm.Print_Area" localSheetId="1">'TBL Vejanlæg'!$A$1:$H$227</definedName>
    <definedName name="_xlnm.Print_Titles" localSheetId="2">'Evt. ekstra arbejder'!$1:$2</definedName>
    <definedName name="_xlnm.Print_Titles" localSheetId="0">'Forside Vejanlæg'!$1:$1</definedName>
    <definedName name="_xlnm.Print_Titles" localSheetId="1">'TBL Vejanlæg'!$1:$2</definedName>
    <definedName name="Z_C36BD45E_7A26_427E_9D1C_3938E4714006_.wvu.PrintArea" localSheetId="2" hidden="1">'Evt. ekstra arbejder'!$A$1:$H$34</definedName>
    <definedName name="Z_C36BD45E_7A26_427E_9D1C_3938E4714006_.wvu.PrintArea" localSheetId="0" hidden="1">'Forside Vejanlæg'!$B$3:$M$40</definedName>
    <definedName name="Z_C36BD45E_7A26_427E_9D1C_3938E4714006_.wvu.PrintArea" localSheetId="1" hidden="1">'TBL Vejanlæg'!$A$1:$H$227</definedName>
    <definedName name="Z_C36BD45E_7A26_427E_9D1C_3938E4714006_.wvu.PrintTitles" localSheetId="2" hidden="1">'Evt. ekstra arbejder'!$1:$2</definedName>
    <definedName name="Z_C36BD45E_7A26_427E_9D1C_3938E4714006_.wvu.PrintTitles" localSheetId="1" hidden="1">'TBL Vejanlæg'!$1:$2</definedName>
  </definedNames>
  <calcPr calcId="152511"/>
  <customWorkbookViews>
    <customWorkbookView name="tbl" guid="{C36BD45E-7A26-427E-9D1C-3938E4714006}" maximized="1" windowWidth="1276" windowHeight="602" tabRatio="881" activeSheetId="12"/>
  </customWorkbookViews>
</workbook>
</file>

<file path=xl/calcChain.xml><?xml version="1.0" encoding="utf-8"?>
<calcChain xmlns="http://schemas.openxmlformats.org/spreadsheetml/2006/main">
  <c r="H165" i="4" l="1"/>
  <c r="H33" i="4" l="1"/>
  <c r="H61" i="4" l="1"/>
  <c r="H221" i="4" l="1"/>
  <c r="H222" i="4"/>
  <c r="H223" i="4"/>
  <c r="H224" i="4"/>
  <c r="H220" i="4"/>
  <c r="H211" i="4"/>
  <c r="H210" i="4"/>
  <c r="H201" i="4"/>
  <c r="H203" i="4" s="1"/>
  <c r="L18" i="7" s="1"/>
  <c r="H159" i="4"/>
  <c r="H133" i="4"/>
  <c r="H126" i="4"/>
  <c r="H119" i="4"/>
  <c r="H111" i="4"/>
  <c r="H102" i="4"/>
  <c r="H93" i="4"/>
  <c r="H94" i="4"/>
  <c r="H95" i="4"/>
  <c r="H96" i="4"/>
  <c r="H97" i="4"/>
  <c r="H98" i="4"/>
  <c r="H99" i="4"/>
  <c r="H92" i="4"/>
  <c r="H87" i="4"/>
  <c r="H88" i="4"/>
  <c r="H89" i="4"/>
  <c r="H81" i="4"/>
  <c r="H82" i="4"/>
  <c r="H83" i="4"/>
  <c r="H77" i="4"/>
  <c r="H66" i="4"/>
  <c r="H67" i="4"/>
  <c r="H68" i="4"/>
  <c r="H69" i="4"/>
  <c r="H70" i="4"/>
  <c r="H65" i="4"/>
  <c r="H50" i="4"/>
  <c r="H51" i="4"/>
  <c r="H49" i="4"/>
  <c r="H42" i="4"/>
  <c r="H43" i="4"/>
  <c r="H44" i="4"/>
  <c r="H45" i="4"/>
  <c r="H41" i="4"/>
  <c r="H38" i="4"/>
  <c r="H37" i="4"/>
  <c r="H31" i="4"/>
  <c r="H32" i="4"/>
  <c r="H34" i="4"/>
  <c r="H28" i="4"/>
  <c r="H60" i="4"/>
  <c r="H59" i="4"/>
  <c r="H58" i="4"/>
  <c r="H57" i="4"/>
  <c r="H56" i="4"/>
  <c r="H25" i="4"/>
  <c r="H24" i="4"/>
  <c r="H23" i="4"/>
  <c r="H22" i="4"/>
  <c r="H31" i="9"/>
  <c r="H30" i="9"/>
  <c r="H14" i="9"/>
  <c r="H15" i="9"/>
  <c r="H16" i="9"/>
  <c r="H17" i="9"/>
  <c r="H18" i="9"/>
  <c r="H19" i="9"/>
  <c r="H20" i="9"/>
  <c r="H21" i="9"/>
  <c r="H22" i="9"/>
  <c r="H23" i="9"/>
  <c r="H24" i="9"/>
  <c r="H13" i="9"/>
  <c r="H6" i="9"/>
  <c r="H7" i="9"/>
  <c r="H5" i="9"/>
  <c r="H26" i="9" l="1"/>
  <c r="L22" i="7" s="1"/>
  <c r="H33" i="9"/>
  <c r="L23" i="7" s="1"/>
  <c r="H9" i="9"/>
  <c r="L21" i="7" s="1"/>
  <c r="H192" i="4"/>
  <c r="H194" i="4" l="1"/>
  <c r="F30" i="4" l="1"/>
  <c r="F140" i="4" l="1"/>
  <c r="H140" i="4" s="1"/>
  <c r="F136" i="4"/>
  <c r="F130" i="4"/>
  <c r="H106" i="4" l="1"/>
  <c r="H104" i="4"/>
  <c r="H86" i="4"/>
  <c r="H85" i="4"/>
  <c r="H84" i="4"/>
  <c r="H80" i="4"/>
  <c r="H79" i="4"/>
  <c r="H75" i="4"/>
  <c r="H74" i="4"/>
  <c r="H105" i="4" l="1"/>
  <c r="L11" i="7" s="1"/>
  <c r="D19" i="7"/>
  <c r="D18" i="7"/>
  <c r="D17" i="7"/>
  <c r="D16" i="7"/>
  <c r="D15" i="7"/>
  <c r="D14" i="7"/>
  <c r="D13" i="7"/>
  <c r="D12" i="7"/>
  <c r="D11" i="7"/>
  <c r="D10" i="7"/>
  <c r="D9" i="7"/>
  <c r="F144" i="4"/>
  <c r="H144" i="4" s="1"/>
  <c r="F29" i="4"/>
  <c r="H29" i="4" s="1"/>
  <c r="H141" i="4" l="1"/>
  <c r="H18" i="4" l="1"/>
  <c r="H21" i="4"/>
  <c r="H219" i="4" l="1"/>
  <c r="H218" i="4"/>
  <c r="H226" i="4" l="1"/>
  <c r="L20" i="7" s="1"/>
  <c r="H209" i="4" l="1"/>
  <c r="H208" i="4" l="1"/>
  <c r="H213" i="4" s="1"/>
  <c r="L19" i="7" s="1"/>
  <c r="H17" i="4"/>
  <c r="H30" i="4"/>
  <c r="H64" i="4"/>
  <c r="H148" i="4"/>
  <c r="H20" i="4"/>
  <c r="H55" i="4" l="1"/>
  <c r="H193" i="4" l="1"/>
  <c r="H164" i="4" l="1"/>
  <c r="H184" i="4"/>
  <c r="H185" i="4"/>
  <c r="H186" i="4"/>
  <c r="H187" i="4"/>
  <c r="H188" i="4"/>
  <c r="H189" i="4"/>
  <c r="H190" i="4"/>
  <c r="H191" i="4"/>
  <c r="H195" i="4"/>
  <c r="H183" i="4"/>
  <c r="H173" i="4"/>
  <c r="H174" i="4"/>
  <c r="H175" i="4"/>
  <c r="H176" i="4"/>
  <c r="H172" i="4"/>
  <c r="H157" i="4"/>
  <c r="H158" i="4"/>
  <c r="H160" i="4"/>
  <c r="H161" i="4"/>
  <c r="H162" i="4"/>
  <c r="H163" i="4"/>
  <c r="H156" i="4"/>
  <c r="H167" i="4" s="1"/>
  <c r="H127" i="4"/>
  <c r="H128" i="4"/>
  <c r="H129" i="4"/>
  <c r="H130" i="4"/>
  <c r="H131" i="4"/>
  <c r="H132" i="4"/>
  <c r="H134" i="4"/>
  <c r="H135" i="4"/>
  <c r="H136" i="4"/>
  <c r="H137" i="4"/>
  <c r="H138" i="4"/>
  <c r="H139" i="4"/>
  <c r="H142" i="4"/>
  <c r="H143" i="4"/>
  <c r="H145" i="4"/>
  <c r="H146" i="4"/>
  <c r="H147" i="4"/>
  <c r="H118" i="4"/>
  <c r="H121" i="4" s="1"/>
  <c r="L13" i="7" s="1"/>
  <c r="H110" i="4"/>
  <c r="H15" i="4"/>
  <c r="H16" i="4"/>
  <c r="H19" i="4"/>
  <c r="H26" i="4"/>
  <c r="H27" i="4"/>
  <c r="H48" i="4"/>
  <c r="H52" i="4"/>
  <c r="H53" i="4"/>
  <c r="H54" i="4"/>
  <c r="H14" i="4"/>
  <c r="H7" i="4"/>
  <c r="H6" i="4"/>
  <c r="L15" i="7" l="1"/>
  <c r="H196" i="4"/>
  <c r="L17" i="7" s="1"/>
  <c r="H151" i="4"/>
  <c r="L14" i="7" s="1"/>
  <c r="H178" i="4"/>
  <c r="L16" i="7" s="1"/>
  <c r="H9" i="4"/>
  <c r="L9" i="7" s="1"/>
  <c r="H170" i="4" l="1"/>
  <c r="H171" i="4"/>
  <c r="H182" i="4"/>
  <c r="H71" i="4"/>
  <c r="H72" i="4" s="1"/>
  <c r="L10" i="7" s="1"/>
  <c r="H73" i="4"/>
  <c r="H107" i="4"/>
  <c r="H108" i="4"/>
  <c r="H109" i="4"/>
  <c r="H112" i="4"/>
  <c r="H113" i="4" s="1"/>
  <c r="L12" i="7" s="1"/>
  <c r="H114" i="4"/>
  <c r="H116" i="4"/>
  <c r="H117" i="4"/>
  <c r="L25" i="7" l="1"/>
</calcChain>
</file>

<file path=xl/sharedStrings.xml><?xml version="1.0" encoding="utf-8"?>
<sst xmlns="http://schemas.openxmlformats.org/spreadsheetml/2006/main" count="412" uniqueCount="242">
  <si>
    <t>kr.</t>
  </si>
  <si>
    <t>JORDARBEJDER</t>
  </si>
  <si>
    <t>AFVANDING</t>
  </si>
  <si>
    <t>BUNDSIKRINGSLAG AF SAND OG GRUS</t>
  </si>
  <si>
    <t>UBUNDNE BÆRELAG AF STABILT GRUS</t>
  </si>
  <si>
    <t>VARMBLANDET ASFALT</t>
  </si>
  <si>
    <t>HP</t>
  </si>
  <si>
    <t>PO</t>
  </si>
  <si>
    <t>UP</t>
  </si>
  <si>
    <t xml:space="preserve">Etablering, drift og rømning </t>
  </si>
  <si>
    <t>sum</t>
  </si>
  <si>
    <t xml:space="preserve">Færdselsregulerende foranstaltninger </t>
  </si>
  <si>
    <t>FORBEREDENDE ARBEJDER</t>
  </si>
  <si>
    <t>BROLÆGNING</t>
  </si>
  <si>
    <t>BETONKANTSTEN, FLISER OG AFLØBSRENDER</t>
  </si>
  <si>
    <t>Post</t>
  </si>
  <si>
    <t>Betegnelse</t>
  </si>
  <si>
    <t>I alt</t>
  </si>
  <si>
    <t>ARBEJDSPLADS MV.</t>
  </si>
  <si>
    <t>02</t>
  </si>
  <si>
    <t>03</t>
  </si>
  <si>
    <t>04</t>
  </si>
  <si>
    <t>05</t>
  </si>
  <si>
    <t>07</t>
  </si>
  <si>
    <t>08</t>
  </si>
  <si>
    <t xml:space="preserve"> kr.</t>
  </si>
  <si>
    <t>Beskrivelse af ydelser</t>
  </si>
  <si>
    <t>Kontrakt</t>
  </si>
  <si>
    <t>Enhed</t>
  </si>
  <si>
    <t>Antal enheder</t>
  </si>
  <si>
    <t>Enhedspris [kr.]</t>
  </si>
  <si>
    <t>Total pris [kr.]</t>
  </si>
  <si>
    <t>RÅJORDSARBEJDER</t>
  </si>
  <si>
    <t>Projektnavn</t>
  </si>
  <si>
    <t>Tilbudet udgør et samlet beløb excl. moms på kr.:  (skriver kr.)</t>
  </si>
  <si>
    <t>AFSLUTTENDE ARBEJDER</t>
  </si>
  <si>
    <t>BRØNDE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</si>
  <si>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</si>
  <si>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2</t>
    </r>
  </si>
  <si>
    <t>stk</t>
  </si>
  <si>
    <t>06</t>
  </si>
  <si>
    <t xml:space="preserve"> I alt at overføre til forside Vejanlæg</t>
  </si>
  <si>
    <t xml:space="preserve">Tilbudssum i alt excl. moms </t>
  </si>
  <si>
    <t>KØREBANE AFMÆRKNING</t>
  </si>
  <si>
    <t>SKILTE</t>
  </si>
  <si>
    <t>lbm</t>
  </si>
  <si>
    <t xml:space="preserve">GRUSASFALTBETON </t>
  </si>
  <si>
    <t>ASFALTBETON</t>
  </si>
  <si>
    <t>LEDNINGER</t>
  </si>
  <si>
    <t>BUNDSIKRING</t>
  </si>
  <si>
    <t>STABILGRUS</t>
  </si>
  <si>
    <t>ASFALTARBEJDE</t>
  </si>
  <si>
    <t>09</t>
  </si>
  <si>
    <t>10</t>
  </si>
  <si>
    <t>AFMÆRKNINGSMATERIEL</t>
  </si>
  <si>
    <t>DIVERSE</t>
  </si>
  <si>
    <t>ARBEJDSPLADS MV:</t>
  </si>
  <si>
    <t>Skæring af asfalt, t = 50 - 150 mm</t>
  </si>
  <si>
    <t>Asfalt, at opbryde og bortskaffe, t = 50 - 150 mm</t>
  </si>
  <si>
    <t>Bundsikringsgrus, at levere og udlægge i kørebaneareal, fortov og stianlæg</t>
  </si>
  <si>
    <t>SG II, at levere og indbygge i kørebaneareal, fortov og stiareal</t>
  </si>
  <si>
    <t>Skriver kroner:</t>
  </si>
  <si>
    <t>Dato:</t>
  </si>
  <si>
    <t>Firmastempel:</t>
  </si>
  <si>
    <t>Underskrift</t>
  </si>
  <si>
    <t>CVR. Nr</t>
  </si>
  <si>
    <t>Modtagne rettelsesblade:</t>
  </si>
  <si>
    <t>t</t>
  </si>
  <si>
    <t>Hajtænder</t>
  </si>
  <si>
    <t>Støvring Ådale</t>
  </si>
  <si>
    <t>GAB I, 16 t, spec. 40/60,  t = 60 mm</t>
  </si>
  <si>
    <t>AB, spec. 40/60, t = 30 mm</t>
  </si>
  <si>
    <t>AB, spec. 70/100, t = 25 mm</t>
  </si>
  <si>
    <t>ABB modif. t = 55 mm</t>
  </si>
  <si>
    <t>Pulverasfalt, t = 20 mm</t>
  </si>
  <si>
    <t>GAB II, 16t, spec. 40/60, t = 95</t>
  </si>
  <si>
    <t>Cirkelsten (15/30 x 39 50), at levere og sætte i beton</t>
  </si>
  <si>
    <t>Rotundeblokke (12/17 x 30 x 50), at levere og sætte i beton</t>
  </si>
  <si>
    <t>Fortov inkl. levering, udlægning og 3 cm afretningsgrus, betonfliser 470 x 625 x 70 mm m/2x1 rækker "slidte svenske" chaussésten</t>
  </si>
  <si>
    <t>Granitchaussésten "slidte svenske", at levere og sætte i grus (ved kryds)</t>
  </si>
  <si>
    <t>Brostenstensbånd (Kinesisk, rød/grå, 150 mm), at levere og sætte i beton</t>
  </si>
  <si>
    <t>0,10 m brede linjer</t>
  </si>
  <si>
    <t>0,30 m brede linjer</t>
  </si>
  <si>
    <t>Cyklistsymboler</t>
  </si>
  <si>
    <t>B11, at levere og montere, inkl. Stander og fundament</t>
  </si>
  <si>
    <t>D15.3, at levere og montere, inkl. Stander og fundament</t>
  </si>
  <si>
    <t>D 11.3, at levere og montere, inkl. Stander og fundament</t>
  </si>
  <si>
    <t>D27.1, at levere og montere, inkl. Stander og fundament</t>
  </si>
  <si>
    <t>E18.1, at levere og montere, inkl. Stander og fundament</t>
  </si>
  <si>
    <t>N42.3N, at levere og montere, inkl. Stander og fundament</t>
  </si>
  <si>
    <t>O45, at levere og montere, inkl. Stander og fundament</t>
  </si>
  <si>
    <t>UD21.1, at levere og montere</t>
  </si>
  <si>
    <t>UD21.2, at levere og montere</t>
  </si>
  <si>
    <t>Faldlodsmåling at udføre og efterbehandle med angivelse af E-modul på det testede jordlag</t>
  </si>
  <si>
    <t>Regulering af eksist. fortovsarealer</t>
  </si>
  <si>
    <t>Fortov inkl. levering, udlægning og 3 cm afretningsgrus, betonfliser 470 x 625 x 120 mm m/2x1 rækker "slidte svenske" chaussésten</t>
  </si>
  <si>
    <t>Rampe til vej, 10m bred</t>
  </si>
  <si>
    <t>GAB 0, 16 t, spec. 40/60,  t = 50 mm</t>
  </si>
  <si>
    <t>11</t>
  </si>
  <si>
    <t>12</t>
  </si>
  <si>
    <t>Afgravning og bortskaffelse af blødbund</t>
  </si>
  <si>
    <t>KØREBANEAFMÆRKNING m.m</t>
  </si>
  <si>
    <t>VEJBELYSNINGSMATERIEL</t>
  </si>
  <si>
    <t>BETONKONSTRUKTIONER</t>
  </si>
  <si>
    <t>Belysningsmaster, at optage og bortskaffe</t>
  </si>
  <si>
    <t>Eksisterende vejudstyr at optage og bortskaffe</t>
  </si>
  <si>
    <t>Svingsten, at opbryde og bortskaffe</t>
  </si>
  <si>
    <t>Trappefræsning b = 1,0 m, t = 0,02 - 0,04 m</t>
  </si>
  <si>
    <t>Trappefræsning b = 1,0 m, t = 0,04 - 0,06 m</t>
  </si>
  <si>
    <t>PULVERASFALT</t>
  </si>
  <si>
    <t>Granitkantsten (kløvet Rød Bohus G354, 120 x 300 x 1000), at levere og sætte i beton</t>
  </si>
  <si>
    <t>Granitparkkantsten (kløvet Rød Bohus G354, 70 x 200 x 1000), at levere og sætte i beton</t>
  </si>
  <si>
    <t>Levering og plantning af bøgepur i midterø</t>
  </si>
  <si>
    <t>Rydning</t>
  </si>
  <si>
    <t>ASFALTBETONBINDELAG</t>
  </si>
  <si>
    <t>Afrømning og bortskaffelse af muld t = 0,35 m</t>
  </si>
  <si>
    <t>Nedtagning, opbevering og genopsætning inkl. Stander og fundament</t>
  </si>
  <si>
    <t>Gravning af nyt vandløbstracé</t>
  </si>
  <si>
    <t>BETONELEMENTER</t>
  </si>
  <si>
    <t>Nedrivning af eksisterende bygværk UF af Mastrup Bæk</t>
  </si>
  <si>
    <t>BRO- OG VEJAUTOVÆRN</t>
  </si>
  <si>
    <t>Rækværk inkl. Enkeltfundamenter</t>
  </si>
  <si>
    <t>Vandløbstunnel, levering og montering inkl. Sandpude for kran</t>
  </si>
  <si>
    <t>Fugtisolering type Iva inkl. Klargøring, grunding og inddækning</t>
  </si>
  <si>
    <t>SG, t = 0,3 under tunnel</t>
  </si>
  <si>
    <t>Indbygning af graderet sand/grusfyld omkring konstruktion</t>
  </si>
  <si>
    <t>Skråningssikring ved ind- og udløb med store sten</t>
  </si>
  <si>
    <t>ton</t>
  </si>
  <si>
    <t>Skråningssikring langs fløjvægge med groft grus</t>
  </si>
  <si>
    <t>Gravning af midlertidigt vandløbstracé</t>
  </si>
  <si>
    <t>Reguleringspris ABB</t>
  </si>
  <si>
    <t xml:space="preserve">Reguleringspris AB </t>
  </si>
  <si>
    <t>RÆKVÆRK</t>
  </si>
  <si>
    <t>BELYSNING</t>
  </si>
  <si>
    <t>MULDJORDS- OG BLØDBUNDSARBEJDER</t>
  </si>
  <si>
    <t>Levering og udlægning af flis, t = 100 mm</t>
  </si>
  <si>
    <t>TØRHOLDELSE</t>
  </si>
  <si>
    <t>Levering, montering og optagelse af sugespidsanlæg (spids pr. 1,5 m i alt 25 stk. pumpekapacitet 30 m³/h)</t>
  </si>
  <si>
    <t>Drift af sugespidsanlæg</t>
  </si>
  <si>
    <t>døgn</t>
  </si>
  <si>
    <t>Etablering af pejleboring inkl. løbende pejling og retablering</t>
  </si>
  <si>
    <t>Etablering af pumpesump inkl. fjernelse</t>
  </si>
  <si>
    <t>Pumpning med lænsepumpe 50-100 m³/h</t>
  </si>
  <si>
    <t>Levering, montering og optagning af interimsspuns</t>
  </si>
  <si>
    <t>Rampe til sti, 3 m bred</t>
  </si>
  <si>
    <t>Reguleringspris PA</t>
  </si>
  <si>
    <t>GRAVNING AF VANDLØBSTRACE</t>
  </si>
  <si>
    <t>Afgravning og bortskaffelse af råjord.</t>
  </si>
  <si>
    <t>Finregulering og græssåning på rabatter, skråninger, sti i UF mv., inkl gødskning</t>
  </si>
  <si>
    <t>Levering og indbygning af friktionsfyld, i betonkonstruktion mv.</t>
  </si>
  <si>
    <t>13</t>
  </si>
  <si>
    <t>14</t>
  </si>
  <si>
    <t>DRÆN</t>
  </si>
  <si>
    <t>Ø160 PVC stikledning</t>
  </si>
  <si>
    <t>Ø200 PVC ledning</t>
  </si>
  <si>
    <t>Ø250 PVC ledning</t>
  </si>
  <si>
    <t>Ø315 PVC ledning</t>
  </si>
  <si>
    <t>Ø425 Rense og inspektionsbrønd m. kørebanedæksel 40T</t>
  </si>
  <si>
    <t>Ø600 Rense og inspektionsbrønd m. kørebanedæksel 40T</t>
  </si>
  <si>
    <t>BASSIN</t>
  </si>
  <si>
    <t>m3</t>
  </si>
  <si>
    <t>m2</t>
  </si>
  <si>
    <t>Udløbssikring ø200</t>
  </si>
  <si>
    <t>Udløbssikring ø250</t>
  </si>
  <si>
    <t>Udløbssikring ø315</t>
  </si>
  <si>
    <t>Indløb ø315</t>
  </si>
  <si>
    <t>DIVERSE ARBEJDER</t>
  </si>
  <si>
    <t xml:space="preserve">Reguleringspris </t>
  </si>
  <si>
    <t>AB, spec. 160/220, t = 20 mm</t>
  </si>
  <si>
    <t>GAB 0, 16 t, spec. 70/100, t = 60 mm</t>
  </si>
  <si>
    <t xml:space="preserve">ø80 fuldslidset vejdræn inkl. drænkasse </t>
  </si>
  <si>
    <t>Udgravning til bassin og bortskaffelse af overskudsjord</t>
  </si>
  <si>
    <t>Afgravning, mellemdeponering og genudlægning af blødbund i interimsvandløb</t>
  </si>
  <si>
    <t>Indbygning af eksist. vejkasse på interimsvej. Mængden fra post 03.01.06 afhentes fra depot og udlægges</t>
  </si>
  <si>
    <t>Etape 1</t>
  </si>
  <si>
    <t>Tlf. nr.:</t>
  </si>
  <si>
    <t>Levering og udlægning af nøddesten (16 - 32 mm) i Mastrup Bæk</t>
  </si>
  <si>
    <t>Levering og udlægning af singels (33 - 64 mm)  i Mastrup Bæk</t>
  </si>
  <si>
    <t>Levering og udlægning af paksten (65 - 170 mm)  i Mastrup Bæk</t>
  </si>
  <si>
    <t>Fortovsfliser 470 x 625 x 70 mm</t>
  </si>
  <si>
    <t>Afgravning af ubundne bærelag under eksist. vejkasse og oplægning i depot, t = 150-400 mm</t>
  </si>
  <si>
    <t>Signalmast at optage og sideflytte</t>
  </si>
  <si>
    <t>Tillæg for etablering af lermembran t=50 cm under permanent vandspejl i bassin</t>
  </si>
  <si>
    <t>Tillæg for udskiftning af sand med ler under permanent vandspejl i bassin</t>
  </si>
  <si>
    <t>Ubundne materialer fra grusvej, afgravning og bortskaffelse, t = 250 mm</t>
  </si>
  <si>
    <t>Stibomme, at levere og montere</t>
  </si>
  <si>
    <t>Sum</t>
  </si>
  <si>
    <t>Geotekstil at levere og udlægge i interimsvej</t>
  </si>
  <si>
    <t>Køreplader at levere, udlægge og fjerne</t>
  </si>
  <si>
    <t>Leje af køreplader pr. stk</t>
  </si>
  <si>
    <t>Stålrørstunnel at optage og rengøre</t>
  </si>
  <si>
    <t>Geonet 20x20 20 kN, at levere og udlægge i interimsvej</t>
  </si>
  <si>
    <t>Levering og udlægning af sten (200 - 400 mm)  i Mastrup Bæk</t>
  </si>
  <si>
    <t>SG II, at levere og indbygge interimsvej inkl løbende drift</t>
  </si>
  <si>
    <t>Afgravning, oplægning i depot og genindbygning i vejdæmning, banketter på interimsvej mv.</t>
  </si>
  <si>
    <t>Industriflethegn h=1,5 m inkl. 5 m dobbeltlåge</t>
  </si>
  <si>
    <t>Levering og udlægning/borttagning af køreplader</t>
  </si>
  <si>
    <t>Leje af køreplader</t>
  </si>
  <si>
    <t>Snerydning og saltning af befæstede arealer</t>
  </si>
  <si>
    <t>Saltning af befæstede arealer</t>
  </si>
  <si>
    <t>Levering og leje af 50 mm vintermåtter</t>
  </si>
  <si>
    <t>Leje af presenninger inkl. levering</t>
  </si>
  <si>
    <t>Til- og afdækning med 50 mm vintermåtter</t>
  </si>
  <si>
    <t>Til- og afdækning med presenninger</t>
  </si>
  <si>
    <t>Arbejdsplads - ventetid pr uge (5 arbejdsdage)</t>
  </si>
  <si>
    <t>uge</t>
  </si>
  <si>
    <t>m2/døgn</t>
  </si>
  <si>
    <t>Opstart efter stilstand på arbejdsplads i mere end 14 arbejdsdage.</t>
  </si>
  <si>
    <t>opstarter</t>
  </si>
  <si>
    <t>Stålrørstunnel at afhente fra depot og placere iht. Tegning C1_UD_1_107</t>
  </si>
  <si>
    <t>F11, at levere og montere</t>
  </si>
  <si>
    <t>Levering og montering af armatur Prisma Light Eliott 3-16 remote med SCL linser. 24W inkl. LED-lyskilde eller tilsvarende</t>
  </si>
  <si>
    <t>Levering og montering af armatur Prisma Light Eliott 3-16 remote med T4 linser. 24W inkl. LED-lyskilde  eller tilsvarende</t>
  </si>
  <si>
    <t>Ø315 mm nedløbsbrønde  med 70l sandfang, inkl. karm og rist (BD 222649315 eller tilsvarende), 
samt tilslutning til stikledninger</t>
  </si>
  <si>
    <t>Formand</t>
  </si>
  <si>
    <t>Brolægger</t>
  </si>
  <si>
    <t>Specialarbejder</t>
  </si>
  <si>
    <t>time</t>
  </si>
  <si>
    <t xml:space="preserve">Lastvogn, 3-akslet med tip, grab og fører </t>
  </si>
  <si>
    <t>Lastvogn, 4-akslet med tib, grab og fører</t>
  </si>
  <si>
    <t xml:space="preserve">Rendegraver m. fører, 4x4, 8t </t>
  </si>
  <si>
    <t>Gravemaskine m. fører, 1 m3 skovl</t>
  </si>
  <si>
    <t>15</t>
  </si>
  <si>
    <t>16</t>
  </si>
  <si>
    <r>
      <t>Tilbud</t>
    </r>
    <r>
      <rPr>
        <sz val="12"/>
        <rFont val="Arial"/>
        <family val="2"/>
      </rPr>
      <t xml:space="preserve"> Undertegnede entreprenør tilbyder herved at udføre nedenstående ydelser til de angivne priser excl. moms i henhold til udbudsmateriale af marts 2018. </t>
    </r>
  </si>
  <si>
    <t>Afgravning af blødbund og indbygning i eksisterende Mastrup Bæk, inkl. mellemdeponering.</t>
  </si>
  <si>
    <t>Tilbagefyld af uspecificeret fyld under/over vandspejl</t>
  </si>
  <si>
    <t>Foringsrør at levere og lægge</t>
  </si>
  <si>
    <t>Udløbssikring ø400 vandløb</t>
  </si>
  <si>
    <t xml:space="preserve">Afrømning af interimsvej inkl.deponering indenfor en flytteafstand på max. 1 km og reetablering </t>
  </si>
  <si>
    <t xml:space="preserve">Ø1250 vandbremsebrønd inkl. vandbremse (5 l/s) </t>
  </si>
  <si>
    <t>Afrømning, mellemdeponering og genudlægning af muld, t = 0,35 m, t = 15 cm på bassinskråninger</t>
  </si>
  <si>
    <t>Levering og indbygning af friktionsjord under/over vandspejl</t>
  </si>
  <si>
    <t>Trapezbump 50 km/t at levere og udføre iht. VD's typekatelog for typegodkendte bump</t>
  </si>
  <si>
    <t>Fladeafmærkning. Spærreflader, fodgængerfelter, bump mv.</t>
  </si>
  <si>
    <t>ARBEJDSLØN VED REGNINGSARBEJDER</t>
  </si>
  <si>
    <t>MATERIELLEJEPRISER VED REGNINGSARBEJDER</t>
  </si>
  <si>
    <t>I alt at overføre til forside Vejanlæg</t>
  </si>
  <si>
    <t>VENTETID</t>
  </si>
  <si>
    <t>Levering og opsætning af koniske master, h = 8,0 m inkl. Fundamenter</t>
  </si>
  <si>
    <t>4x6 mm2 cu forsyningskabel, at levere og lægge</t>
  </si>
  <si>
    <t>Støttemur i grå beton (250 x 340 x 170), at levere og sætte iht. Leverandørens anvisning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</si>
</sst>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0"/>
    <numFmt numFmtId="165" formatCode="\$#,##0.00_);\(\$#,##0.00\)"/>
    <numFmt numFmtId="166" formatCode="\$#,##0_);\(\$#,##0\)"/>
    <numFmt numFmtId="167" formatCode="mmmm\ d\,\ 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2" fontId="2" fillId="0" borderId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2" fillId="0" borderId="1" applyNumberFormat="0" applyFill="0" applyAlignment="0" applyProtection="0"/>
    <xf numFmtId="0" fontId="1" fillId="0" borderId="0"/>
    <xf numFmtId="0" fontId="1" fillId="0" borderId="0"/>
  </cellStyleXfs>
  <cellXfs count="240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 applyBorder="1" applyAlignment="1">
      <alignment wrapText="1"/>
    </xf>
    <xf numFmtId="164" fontId="11" fillId="0" borderId="4" xfId="0" applyNumberFormat="1" applyFont="1" applyBorder="1" applyAlignment="1">
      <alignment horizontal="center" vertical="top"/>
    </xf>
    <xf numFmtId="0" fontId="11" fillId="0" borderId="0" xfId="0" applyFont="1" applyBorder="1"/>
    <xf numFmtId="4" fontId="11" fillId="0" borderId="3" xfId="1" applyNumberFormat="1" applyFont="1" applyBorder="1" applyAlignment="1">
      <alignment horizontal="right" vertical="top"/>
    </xf>
    <xf numFmtId="0" fontId="10" fillId="0" borderId="0" xfId="0" applyFont="1" applyBorder="1"/>
    <xf numFmtId="164" fontId="11" fillId="0" borderId="2" xfId="0" applyNumberFormat="1" applyFont="1" applyBorder="1" applyAlignment="1">
      <alignment vertical="top" wrapText="1"/>
    </xf>
    <xf numFmtId="164" fontId="11" fillId="0" borderId="3" xfId="0" applyNumberFormat="1" applyFont="1" applyBorder="1" applyAlignment="1">
      <alignment vertical="top" wrapText="1"/>
    </xf>
    <xf numFmtId="49" fontId="8" fillId="0" borderId="0" xfId="0" applyNumberFormat="1" applyFont="1" applyAlignment="1">
      <alignment wrapText="1"/>
    </xf>
    <xf numFmtId="2" fontId="8" fillId="0" borderId="0" xfId="0" applyNumberFormat="1" applyFont="1" applyBorder="1" applyAlignment="1">
      <alignment horizontal="right" vertical="top"/>
    </xf>
    <xf numFmtId="2" fontId="8" fillId="0" borderId="0" xfId="0" applyNumberFormat="1" applyFont="1" applyAlignment="1">
      <alignment horizontal="right" vertical="top"/>
    </xf>
    <xf numFmtId="164" fontId="11" fillId="0" borderId="17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right" vertical="top"/>
    </xf>
    <xf numFmtId="2" fontId="11" fillId="0" borderId="0" xfId="0" applyNumberFormat="1" applyFont="1" applyBorder="1" applyAlignment="1">
      <alignment horizontal="center" vertical="top"/>
    </xf>
    <xf numFmtId="0" fontId="11" fillId="0" borderId="19" xfId="6" applyFont="1" applyBorder="1"/>
    <xf numFmtId="0" fontId="11" fillId="0" borderId="0" xfId="6" applyFont="1" applyBorder="1"/>
    <xf numFmtId="0" fontId="11" fillId="0" borderId="0" xfId="6" applyFont="1"/>
    <xf numFmtId="0" fontId="8" fillId="0" borderId="19" xfId="6" applyFont="1" applyBorder="1"/>
    <xf numFmtId="0" fontId="11" fillId="0" borderId="0" xfId="6" applyFont="1" applyBorder="1" applyAlignment="1">
      <alignment vertical="center"/>
    </xf>
    <xf numFmtId="0" fontId="8" fillId="0" borderId="20" xfId="6" applyFont="1" applyBorder="1"/>
    <xf numFmtId="0" fontId="10" fillId="0" borderId="0" xfId="6" applyFont="1" applyBorder="1" applyAlignment="1">
      <alignment horizontal="left"/>
    </xf>
    <xf numFmtId="0" fontId="10" fillId="0" borderId="0" xfId="6" applyFont="1" applyBorder="1"/>
    <xf numFmtId="0" fontId="10" fillId="0" borderId="0" xfId="6" applyFont="1" applyBorder="1" applyAlignment="1">
      <alignment horizontal="right"/>
    </xf>
    <xf numFmtId="0" fontId="11" fillId="0" borderId="19" xfId="0" applyFont="1" applyBorder="1"/>
    <xf numFmtId="49" fontId="11" fillId="0" borderId="6" xfId="0" applyNumberFormat="1" applyFont="1" applyBorder="1" applyAlignment="1">
      <alignment horizontal="left"/>
    </xf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3" fontId="11" fillId="0" borderId="6" xfId="0" applyNumberFormat="1" applyFont="1" applyBorder="1"/>
    <xf numFmtId="4" fontId="11" fillId="0" borderId="6" xfId="0" applyNumberFormat="1" applyFont="1" applyBorder="1"/>
    <xf numFmtId="0" fontId="11" fillId="0" borderId="20" xfId="0" applyFont="1" applyBorder="1"/>
    <xf numFmtId="0" fontId="11" fillId="0" borderId="0" xfId="0" applyFont="1"/>
    <xf numFmtId="3" fontId="11" fillId="0" borderId="0" xfId="0" applyNumberFormat="1" applyFont="1" applyBorder="1"/>
    <xf numFmtId="4" fontId="13" fillId="0" borderId="0" xfId="0" applyNumberFormat="1" applyFont="1" applyBorder="1" applyAlignment="1">
      <alignment horizontal="right" vertical="top"/>
    </xf>
    <xf numFmtId="4" fontId="11" fillId="0" borderId="21" xfId="6" applyNumberFormat="1" applyFont="1" applyBorder="1"/>
    <xf numFmtId="4" fontId="11" fillId="0" borderId="0" xfId="0" applyNumberFormat="1" applyFont="1"/>
    <xf numFmtId="0" fontId="11" fillId="0" borderId="0" xfId="6" quotePrefix="1" applyFont="1" applyBorder="1" applyAlignment="1">
      <alignment horizontal="left"/>
    </xf>
    <xf numFmtId="4" fontId="11" fillId="0" borderId="0" xfId="6" applyNumberFormat="1" applyFont="1" applyBorder="1"/>
    <xf numFmtId="0" fontId="11" fillId="0" borderId="19" xfId="0" applyFont="1" applyBorder="1" applyProtection="1">
      <protection locked="0"/>
    </xf>
    <xf numFmtId="0" fontId="14" fillId="0" borderId="0" xfId="6" applyFont="1" applyBorder="1" applyAlignment="1" applyProtection="1">
      <alignment horizontal="right"/>
      <protection locked="0"/>
    </xf>
    <xf numFmtId="3" fontId="12" fillId="0" borderId="0" xfId="0" applyNumberFormat="1" applyFont="1" applyBorder="1" applyProtection="1">
      <protection locked="0"/>
    </xf>
    <xf numFmtId="4" fontId="12" fillId="0" borderId="0" xfId="6" applyNumberFormat="1" applyFont="1" applyBorder="1" applyProtection="1">
      <protection locked="0"/>
    </xf>
    <xf numFmtId="0" fontId="11" fillId="0" borderId="20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23" xfId="0" applyFont="1" applyBorder="1" applyProtection="1">
      <protection locked="0"/>
    </xf>
    <xf numFmtId="0" fontId="11" fillId="0" borderId="19" xfId="6" applyFont="1" applyBorder="1" applyProtection="1">
      <protection locked="0"/>
    </xf>
    <xf numFmtId="0" fontId="11" fillId="0" borderId="0" xfId="6" quotePrefix="1" applyFont="1" applyBorder="1" applyAlignment="1" applyProtection="1">
      <protection locked="0"/>
    </xf>
    <xf numFmtId="0" fontId="11" fillId="0" borderId="0" xfId="6" applyFont="1" applyBorder="1" applyAlignment="1" applyProtection="1">
      <alignment horizontal="centerContinuous"/>
      <protection locked="0"/>
    </xf>
    <xf numFmtId="0" fontId="11" fillId="0" borderId="20" xfId="6" applyFont="1" applyBorder="1"/>
    <xf numFmtId="0" fontId="11" fillId="0" borderId="0" xfId="6" applyFont="1" applyBorder="1" applyAlignment="1" applyProtection="1">
      <protection locked="0"/>
    </xf>
    <xf numFmtId="0" fontId="11" fillId="0" borderId="24" xfId="6" applyFont="1" applyBorder="1" applyProtection="1">
      <protection locked="0"/>
    </xf>
    <xf numFmtId="0" fontId="11" fillId="0" borderId="25" xfId="6" applyFont="1" applyBorder="1"/>
    <xf numFmtId="0" fontId="11" fillId="0" borderId="16" xfId="6" applyFont="1" applyBorder="1"/>
    <xf numFmtId="4" fontId="11" fillId="0" borderId="7" xfId="0" applyNumberFormat="1" applyFont="1" applyFill="1" applyBorder="1" applyAlignment="1">
      <alignment horizontal="right" vertical="top"/>
    </xf>
    <xf numFmtId="4" fontId="11" fillId="0" borderId="7" xfId="1" applyNumberFormat="1" applyFont="1" applyFill="1" applyBorder="1" applyAlignment="1">
      <alignment horizontal="right" vertical="top"/>
    </xf>
    <xf numFmtId="4" fontId="11" fillId="0" borderId="11" xfId="1" applyNumberFormat="1" applyFont="1" applyFill="1" applyBorder="1" applyAlignment="1">
      <alignment horizontal="right" vertical="top"/>
    </xf>
    <xf numFmtId="4" fontId="11" fillId="0" borderId="9" xfId="1" applyNumberFormat="1" applyFont="1" applyFill="1" applyBorder="1" applyAlignment="1">
      <alignment horizontal="right" vertical="top"/>
    </xf>
    <xf numFmtId="4" fontId="11" fillId="0" borderId="16" xfId="1" applyNumberFormat="1" applyFont="1" applyFill="1" applyBorder="1" applyAlignment="1">
      <alignment horizontal="right" vertical="top"/>
    </xf>
    <xf numFmtId="4" fontId="11" fillId="0" borderId="10" xfId="1" applyNumberFormat="1" applyFont="1" applyFill="1" applyBorder="1" applyAlignment="1">
      <alignment horizontal="right" vertical="top"/>
    </xf>
    <xf numFmtId="0" fontId="11" fillId="2" borderId="0" xfId="0" applyFont="1" applyFill="1"/>
    <xf numFmtId="0" fontId="11" fillId="2" borderId="0" xfId="6" applyFont="1" applyFill="1"/>
    <xf numFmtId="0" fontId="11" fillId="2" borderId="0" xfId="6" applyFont="1" applyFill="1" applyBorder="1"/>
    <xf numFmtId="0" fontId="11" fillId="2" borderId="0" xfId="0" applyFont="1" applyFill="1" applyProtection="1">
      <protection locked="0"/>
    </xf>
    <xf numFmtId="0" fontId="11" fillId="2" borderId="0" xfId="0" applyFont="1" applyFill="1" applyBorder="1"/>
    <xf numFmtId="0" fontId="8" fillId="2" borderId="0" xfId="6" applyFont="1" applyFill="1" applyBorder="1"/>
    <xf numFmtId="0" fontId="8" fillId="3" borderId="26" xfId="6" applyFont="1" applyFill="1" applyBorder="1"/>
    <xf numFmtId="0" fontId="11" fillId="3" borderId="27" xfId="6" applyFont="1" applyFill="1" applyBorder="1"/>
    <xf numFmtId="0" fontId="8" fillId="3" borderId="28" xfId="6" applyFont="1" applyFill="1" applyBorder="1"/>
    <xf numFmtId="0" fontId="8" fillId="3" borderId="19" xfId="6" applyFont="1" applyFill="1" applyBorder="1"/>
    <xf numFmtId="0" fontId="11" fillId="3" borderId="0" xfId="0" applyFont="1" applyFill="1" applyBorder="1"/>
    <xf numFmtId="0" fontId="11" fillId="3" borderId="0" xfId="6" applyFont="1" applyFill="1" applyBorder="1" applyAlignment="1">
      <alignment vertical="top" wrapText="1"/>
    </xf>
    <xf numFmtId="0" fontId="8" fillId="3" borderId="20" xfId="6" applyFont="1" applyFill="1" applyBorder="1"/>
    <xf numFmtId="4" fontId="17" fillId="3" borderId="8" xfId="0" applyNumberFormat="1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horizontal="right" vertical="top"/>
    </xf>
    <xf numFmtId="0" fontId="11" fillId="0" borderId="0" xfId="0" applyFont="1" applyFill="1" applyBorder="1"/>
    <xf numFmtId="164" fontId="11" fillId="0" borderId="2" xfId="0" applyNumberFormat="1" applyFont="1" applyFill="1" applyBorder="1" applyAlignment="1" applyProtection="1">
      <alignment horizontal="center"/>
      <protection locked="0"/>
    </xf>
    <xf numFmtId="164" fontId="11" fillId="0" borderId="3" xfId="0" applyNumberFormat="1" applyFont="1" applyFill="1" applyBorder="1" applyAlignment="1" applyProtection="1">
      <alignment horizontal="center"/>
      <protection locked="0"/>
    </xf>
    <xf numFmtId="164" fontId="11" fillId="0" borderId="4" xfId="0" applyNumberFormat="1" applyFont="1" applyFill="1" applyBorder="1" applyAlignment="1" applyProtection="1">
      <alignment horizontal="center" vertical="top"/>
      <protection locked="0"/>
    </xf>
    <xf numFmtId="4" fontId="11" fillId="0" borderId="3" xfId="1" applyNumberFormat="1" applyFont="1" applyFill="1" applyBorder="1" applyAlignment="1" applyProtection="1">
      <alignment horizontal="right" vertical="top"/>
      <protection locked="0"/>
    </xf>
    <xf numFmtId="49" fontId="11" fillId="0" borderId="5" xfId="0" applyNumberFormat="1" applyFont="1" applyFill="1" applyBorder="1" applyAlignment="1" applyProtection="1">
      <alignment vertical="top" wrapText="1"/>
      <protection locked="0"/>
    </xf>
    <xf numFmtId="4" fontId="11" fillId="0" borderId="3" xfId="1" applyNumberFormat="1" applyFont="1" applyFill="1" applyBorder="1" applyAlignment="1">
      <alignment horizontal="right" vertical="top"/>
    </xf>
    <xf numFmtId="164" fontId="11" fillId="0" borderId="3" xfId="0" applyNumberFormat="1" applyFont="1" applyFill="1" applyBorder="1" applyAlignment="1" applyProtection="1">
      <alignment horizontal="center" vertical="top"/>
      <protection locked="0"/>
    </xf>
    <xf numFmtId="164" fontId="11" fillId="0" borderId="2" xfId="0" applyNumberFormat="1" applyFont="1" applyFill="1" applyBorder="1"/>
    <xf numFmtId="164" fontId="11" fillId="0" borderId="3" xfId="0" applyNumberFormat="1" applyFont="1" applyFill="1" applyBorder="1"/>
    <xf numFmtId="164" fontId="11" fillId="0" borderId="2" xfId="0" applyNumberFormat="1" applyFont="1" applyFill="1" applyBorder="1" applyAlignment="1">
      <alignment horizontal="center" vertical="top"/>
    </xf>
    <xf numFmtId="164" fontId="11" fillId="0" borderId="3" xfId="0" applyNumberFormat="1" applyFont="1" applyFill="1" applyBorder="1" applyAlignment="1">
      <alignment horizontal="center" vertical="top"/>
    </xf>
    <xf numFmtId="0" fontId="10" fillId="0" borderId="0" xfId="0" applyFont="1" applyFill="1" applyBorder="1"/>
    <xf numFmtId="164" fontId="17" fillId="3" borderId="32" xfId="0" applyNumberFormat="1" applyFont="1" applyFill="1" applyBorder="1" applyAlignment="1">
      <alignment horizontal="center" vertical="top" wrapText="1"/>
    </xf>
    <xf numFmtId="164" fontId="17" fillId="3" borderId="33" xfId="0" applyNumberFormat="1" applyFont="1" applyFill="1" applyBorder="1" applyAlignment="1">
      <alignment horizontal="center" vertical="top" wrapText="1"/>
    </xf>
    <xf numFmtId="164" fontId="17" fillId="3" borderId="34" xfId="0" applyNumberFormat="1" applyFont="1" applyFill="1" applyBorder="1" applyAlignment="1">
      <alignment horizontal="center" vertical="top" wrapText="1"/>
    </xf>
    <xf numFmtId="49" fontId="17" fillId="3" borderId="35" xfId="0" applyNumberFormat="1" applyFont="1" applyFill="1" applyBorder="1" applyAlignment="1">
      <alignment horizontal="center" vertical="top" wrapText="1"/>
    </xf>
    <xf numFmtId="0" fontId="17" fillId="3" borderId="34" xfId="0" applyFont="1" applyFill="1" applyBorder="1" applyAlignment="1">
      <alignment horizontal="centerContinuous" vertical="top" wrapText="1"/>
    </xf>
    <xf numFmtId="4" fontId="17" fillId="3" borderId="34" xfId="0" applyNumberFormat="1" applyFont="1" applyFill="1" applyBorder="1" applyAlignment="1">
      <alignment horizontal="center" vertical="top" wrapText="1"/>
    </xf>
    <xf numFmtId="0" fontId="18" fillId="0" borderId="0" xfId="0" applyFont="1"/>
    <xf numFmtId="4" fontId="11" fillId="0" borderId="42" xfId="1" applyNumberFormat="1" applyFont="1" applyFill="1" applyBorder="1" applyAlignment="1">
      <alignment horizontal="right" vertical="top"/>
    </xf>
    <xf numFmtId="49" fontId="4" fillId="0" borderId="5" xfId="0" applyNumberFormat="1" applyFont="1" applyBorder="1" applyAlignment="1">
      <alignment vertical="top" wrapText="1"/>
    </xf>
    <xf numFmtId="49" fontId="11" fillId="0" borderId="5" xfId="1" applyNumberFormat="1" applyFont="1" applyFill="1" applyBorder="1" applyAlignment="1" applyProtection="1">
      <alignment vertical="top" wrapText="1"/>
      <protection locked="0"/>
    </xf>
    <xf numFmtId="49" fontId="4" fillId="0" borderId="5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>
      <alignment horizontal="center" vertical="top"/>
    </xf>
    <xf numFmtId="4" fontId="4" fillId="0" borderId="7" xfId="1" applyNumberFormat="1" applyFont="1" applyFill="1" applyBorder="1" applyAlignment="1">
      <alignment horizontal="right" vertical="top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4" fontId="11" fillId="0" borderId="20" xfId="1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 vertical="top"/>
    </xf>
    <xf numFmtId="4" fontId="4" fillId="0" borderId="42" xfId="1" applyNumberFormat="1" applyFont="1" applyFill="1" applyBorder="1" applyAlignment="1">
      <alignment horizontal="right" vertical="top"/>
    </xf>
    <xf numFmtId="4" fontId="11" fillId="4" borderId="3" xfId="1" applyNumberFormat="1" applyFont="1" applyFill="1" applyBorder="1" applyAlignment="1">
      <alignment horizontal="right" vertical="top"/>
    </xf>
    <xf numFmtId="4" fontId="11" fillId="4" borderId="3" xfId="1" applyNumberFormat="1" applyFont="1" applyFill="1" applyBorder="1" applyAlignment="1" applyProtection="1">
      <alignment horizontal="right" vertical="top"/>
      <protection locked="0"/>
    </xf>
    <xf numFmtId="0" fontId="11" fillId="0" borderId="44" xfId="0" applyFont="1" applyFill="1" applyBorder="1"/>
    <xf numFmtId="164" fontId="4" fillId="4" borderId="2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4" fontId="11" fillId="4" borderId="4" xfId="0" applyNumberFormat="1" applyFont="1" applyFill="1" applyBorder="1" applyAlignment="1">
      <alignment horizontal="center" vertical="top"/>
    </xf>
    <xf numFmtId="49" fontId="11" fillId="4" borderId="5" xfId="0" applyNumberFormat="1" applyFont="1" applyFill="1" applyBorder="1" applyAlignment="1">
      <alignment vertical="top" wrapText="1"/>
    </xf>
    <xf numFmtId="0" fontId="11" fillId="4" borderId="0" xfId="0" applyFont="1" applyFill="1" applyBorder="1"/>
    <xf numFmtId="0" fontId="11" fillId="0" borderId="4" xfId="0" applyFont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1" fontId="11" fillId="0" borderId="45" xfId="0" applyNumberFormat="1" applyFont="1" applyBorder="1" applyAlignment="1">
      <alignment horizontal="center" vertical="top"/>
    </xf>
    <xf numFmtId="3" fontId="17" fillId="3" borderId="33" xfId="0" applyNumberFormat="1" applyFont="1" applyFill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right" vertical="top"/>
    </xf>
    <xf numFmtId="3" fontId="11" fillId="0" borderId="3" xfId="0" applyNumberFormat="1" applyFont="1" applyFill="1" applyBorder="1" applyAlignment="1" applyProtection="1">
      <alignment horizontal="right" vertical="top"/>
      <protection locked="0"/>
    </xf>
    <xf numFmtId="3" fontId="11" fillId="0" borderId="3" xfId="1" applyNumberFormat="1" applyFont="1" applyFill="1" applyBorder="1" applyAlignment="1">
      <alignment horizontal="right" vertical="top"/>
    </xf>
    <xf numFmtId="3" fontId="11" fillId="0" borderId="3" xfId="1" applyNumberFormat="1" applyFont="1" applyFill="1" applyBorder="1" applyAlignment="1" applyProtection="1">
      <alignment horizontal="right" vertical="top"/>
      <protection locked="0"/>
    </xf>
    <xf numFmtId="1" fontId="8" fillId="0" borderId="45" xfId="0" applyNumberFormat="1" applyFont="1" applyBorder="1" applyAlignment="1">
      <alignment horizontal="right" vertical="top"/>
    </xf>
    <xf numFmtId="1" fontId="11" fillId="0" borderId="45" xfId="0" applyNumberFormat="1" applyFont="1" applyBorder="1" applyAlignment="1">
      <alignment horizontal="right" vertical="top"/>
    </xf>
    <xf numFmtId="0" fontId="16" fillId="0" borderId="0" xfId="6" applyFont="1" applyBorder="1" applyAlignment="1" applyProtection="1">
      <alignment horizontal="right"/>
      <protection locked="0"/>
    </xf>
    <xf numFmtId="0" fontId="16" fillId="0" borderId="0" xfId="0" applyFont="1" applyBorder="1" applyProtection="1">
      <protection locked="0"/>
    </xf>
    <xf numFmtId="0" fontId="16" fillId="0" borderId="0" xfId="6" applyFont="1" applyBorder="1" applyProtection="1">
      <protection locked="0"/>
    </xf>
    <xf numFmtId="0" fontId="2" fillId="0" borderId="0" xfId="6" applyFont="1"/>
    <xf numFmtId="0" fontId="11" fillId="0" borderId="22" xfId="6" quotePrefix="1" applyFont="1" applyBorder="1" applyAlignment="1" applyProtection="1">
      <protection locked="0"/>
    </xf>
    <xf numFmtId="0" fontId="11" fillId="0" borderId="22" xfId="6" applyFont="1" applyBorder="1" applyProtection="1">
      <protection locked="0"/>
    </xf>
    <xf numFmtId="0" fontId="11" fillId="0" borderId="3" xfId="0" applyFont="1" applyFill="1" applyBorder="1" applyAlignment="1" applyProtection="1">
      <alignment horizontal="center" vertical="top"/>
      <protection locked="0"/>
    </xf>
    <xf numFmtId="0" fontId="11" fillId="5" borderId="4" xfId="0" applyFont="1" applyFill="1" applyBorder="1" applyAlignment="1">
      <alignment horizontal="center" vertical="top"/>
    </xf>
    <xf numFmtId="164" fontId="4" fillId="5" borderId="2" xfId="0" applyNumberFormat="1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164" fontId="11" fillId="5" borderId="4" xfId="0" applyNumberFormat="1" applyFont="1" applyFill="1" applyBorder="1" applyAlignment="1">
      <alignment horizontal="center" vertical="top"/>
    </xf>
    <xf numFmtId="49" fontId="4" fillId="5" borderId="5" xfId="0" applyNumberFormat="1" applyFont="1" applyFill="1" applyBorder="1" applyAlignment="1">
      <alignment vertical="top" wrapText="1"/>
    </xf>
    <xf numFmtId="4" fontId="11" fillId="5" borderId="3" xfId="0" applyNumberFormat="1" applyFont="1" applyFill="1" applyBorder="1" applyAlignment="1">
      <alignment horizontal="right" vertical="top"/>
    </xf>
    <xf numFmtId="4" fontId="11" fillId="5" borderId="7" xfId="0" applyNumberFormat="1" applyFont="1" applyFill="1" applyBorder="1" applyAlignment="1">
      <alignment horizontal="right" vertical="top"/>
    </xf>
    <xf numFmtId="3" fontId="11" fillId="5" borderId="3" xfId="1" applyNumberFormat="1" applyFont="1" applyFill="1" applyBorder="1" applyAlignment="1">
      <alignment horizontal="right" vertical="top"/>
    </xf>
    <xf numFmtId="4" fontId="11" fillId="5" borderId="3" xfId="1" applyNumberFormat="1" applyFont="1" applyFill="1" applyBorder="1" applyAlignment="1">
      <alignment horizontal="right" vertical="top"/>
    </xf>
    <xf numFmtId="4" fontId="11" fillId="5" borderId="7" xfId="1" applyNumberFormat="1" applyFont="1" applyFill="1" applyBorder="1" applyAlignment="1">
      <alignment horizontal="right" vertical="top"/>
    </xf>
    <xf numFmtId="0" fontId="4" fillId="5" borderId="4" xfId="0" applyFont="1" applyFill="1" applyBorder="1" applyAlignment="1">
      <alignment horizontal="center" vertical="top"/>
    </xf>
    <xf numFmtId="49" fontId="11" fillId="0" borderId="5" xfId="0" applyNumberFormat="1" applyFont="1" applyBorder="1" applyAlignment="1">
      <alignment vertical="top" wrapText="1"/>
    </xf>
    <xf numFmtId="49" fontId="11" fillId="0" borderId="6" xfId="0" applyNumberFormat="1" applyFont="1" applyBorder="1"/>
    <xf numFmtId="0" fontId="11" fillId="0" borderId="0" xfId="6" applyFont="1" applyBorder="1" applyProtection="1">
      <protection locked="0"/>
    </xf>
    <xf numFmtId="0" fontId="11" fillId="0" borderId="0" xfId="6" applyFont="1" applyBorder="1" applyAlignment="1" applyProtection="1">
      <alignment horizontal="center"/>
      <protection locked="0"/>
    </xf>
    <xf numFmtId="0" fontId="11" fillId="0" borderId="0" xfId="6" applyFont="1" applyBorder="1" applyAlignment="1" applyProtection="1">
      <alignment horizontal="left"/>
      <protection locked="0"/>
    </xf>
    <xf numFmtId="0" fontId="8" fillId="3" borderId="25" xfId="6" applyFont="1" applyFill="1" applyBorder="1"/>
    <xf numFmtId="0" fontId="11" fillId="3" borderId="30" xfId="6" applyFont="1" applyFill="1" applyBorder="1" applyAlignment="1">
      <alignment vertical="center"/>
    </xf>
    <xf numFmtId="0" fontId="8" fillId="3" borderId="30" xfId="6" applyFont="1" applyFill="1" applyBorder="1" applyAlignment="1">
      <alignment vertical="center"/>
    </xf>
    <xf numFmtId="0" fontId="8" fillId="3" borderId="16" xfId="6" applyFont="1" applyFill="1" applyBorder="1"/>
    <xf numFmtId="0" fontId="11" fillId="0" borderId="29" xfId="6" applyFont="1" applyBorder="1" applyProtection="1">
      <protection locked="0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Alignment="1">
      <alignment horizontal="left"/>
    </xf>
    <xf numFmtId="0" fontId="11" fillId="0" borderId="29" xfId="0" applyFont="1" applyBorder="1" applyAlignme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4" fillId="0" borderId="0" xfId="6" applyFont="1" applyBorder="1" applyProtection="1">
      <protection locked="0"/>
    </xf>
    <xf numFmtId="164" fontId="11" fillId="0" borderId="12" xfId="0" applyNumberFormat="1" applyFont="1" applyFill="1" applyBorder="1"/>
    <xf numFmtId="164" fontId="11" fillId="0" borderId="13" xfId="0" applyNumberFormat="1" applyFont="1" applyFill="1" applyBorder="1"/>
    <xf numFmtId="164" fontId="4" fillId="0" borderId="14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/>
    </xf>
    <xf numFmtId="3" fontId="11" fillId="0" borderId="13" xfId="1" applyNumberFormat="1" applyFont="1" applyFill="1" applyBorder="1" applyAlignment="1">
      <alignment horizontal="right" vertical="top"/>
    </xf>
    <xf numFmtId="4" fontId="11" fillId="0" borderId="13" xfId="1" applyNumberFormat="1" applyFont="1" applyFill="1" applyBorder="1" applyAlignment="1">
      <alignment horizontal="right" vertical="top"/>
    </xf>
    <xf numFmtId="164" fontId="4" fillId="5" borderId="46" xfId="0" applyNumberFormat="1" applyFont="1" applyFill="1" applyBorder="1" applyAlignment="1">
      <alignment horizontal="center"/>
    </xf>
    <xf numFmtId="164" fontId="4" fillId="5" borderId="47" xfId="0" applyNumberFormat="1" applyFont="1" applyFill="1" applyBorder="1" applyAlignment="1">
      <alignment horizontal="center"/>
    </xf>
    <xf numFmtId="164" fontId="11" fillId="5" borderId="48" xfId="0" applyNumberFormat="1" applyFont="1" applyFill="1" applyBorder="1" applyAlignment="1">
      <alignment horizontal="center" vertical="top"/>
    </xf>
    <xf numFmtId="49" fontId="4" fillId="5" borderId="49" xfId="0" applyNumberFormat="1" applyFont="1" applyFill="1" applyBorder="1" applyAlignment="1">
      <alignment vertical="top" wrapText="1"/>
    </xf>
    <xf numFmtId="0" fontId="4" fillId="5" borderId="48" xfId="0" applyFont="1" applyFill="1" applyBorder="1" applyAlignment="1">
      <alignment horizontal="center" vertical="top"/>
    </xf>
    <xf numFmtId="3" fontId="11" fillId="5" borderId="47" xfId="1" applyNumberFormat="1" applyFont="1" applyFill="1" applyBorder="1" applyAlignment="1">
      <alignment horizontal="right" vertical="top"/>
    </xf>
    <xf numFmtId="4" fontId="11" fillId="5" borderId="47" xfId="1" applyNumberFormat="1" applyFont="1" applyFill="1" applyBorder="1" applyAlignment="1">
      <alignment horizontal="right" vertical="top"/>
    </xf>
    <xf numFmtId="4" fontId="11" fillId="5" borderId="50" xfId="1" applyNumberFormat="1" applyFont="1" applyFill="1" applyBorder="1" applyAlignment="1">
      <alignment horizontal="right" vertical="top"/>
    </xf>
    <xf numFmtId="49" fontId="11" fillId="0" borderId="51" xfId="0" applyNumberFormat="1" applyFont="1" applyFill="1" applyBorder="1" applyAlignment="1">
      <alignment vertical="top" wrapText="1"/>
    </xf>
    <xf numFmtId="49" fontId="11" fillId="0" borderId="35" xfId="0" applyNumberFormat="1" applyFont="1" applyFill="1" applyBorder="1" applyAlignment="1">
      <alignment vertical="top" wrapText="1"/>
    </xf>
    <xf numFmtId="164" fontId="11" fillId="0" borderId="43" xfId="0" applyNumberFormat="1" applyFont="1" applyFill="1" applyBorder="1" applyAlignment="1">
      <alignment horizontal="center"/>
    </xf>
    <xf numFmtId="164" fontId="11" fillId="0" borderId="52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5" borderId="53" xfId="0" applyNumberFormat="1" applyFont="1" applyFill="1" applyBorder="1" applyAlignment="1">
      <alignment horizontal="center"/>
    </xf>
    <xf numFmtId="49" fontId="4" fillId="5" borderId="43" xfId="0" applyNumberFormat="1" applyFont="1" applyFill="1" applyBorder="1" applyAlignment="1">
      <alignment vertical="top" wrapText="1"/>
    </xf>
    <xf numFmtId="164" fontId="11" fillId="0" borderId="54" xfId="0" applyNumberFormat="1" applyFont="1" applyFill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left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54" xfId="0" applyNumberFormat="1" applyFont="1" applyFill="1" applyBorder="1" applyAlignment="1" applyProtection="1">
      <alignment horizontal="center"/>
      <protection locked="0"/>
    </xf>
    <xf numFmtId="164" fontId="11" fillId="0" borderId="55" xfId="0" applyNumberFormat="1" applyFont="1" applyFill="1" applyBorder="1" applyAlignment="1" applyProtection="1">
      <alignment horizontal="center" vertical="top"/>
      <protection locked="0"/>
    </xf>
    <xf numFmtId="49" fontId="11" fillId="0" borderId="51" xfId="0" applyNumberFormat="1" applyFont="1" applyFill="1" applyBorder="1" applyAlignment="1" applyProtection="1">
      <alignment vertical="top" wrapText="1"/>
      <protection locked="0"/>
    </xf>
    <xf numFmtId="0" fontId="11" fillId="0" borderId="55" xfId="0" applyFont="1" applyFill="1" applyBorder="1" applyAlignment="1" applyProtection="1">
      <alignment horizontal="center" vertical="top"/>
      <protection locked="0"/>
    </xf>
    <xf numFmtId="3" fontId="11" fillId="0" borderId="54" xfId="1" applyNumberFormat="1" applyFont="1" applyFill="1" applyBorder="1" applyAlignment="1" applyProtection="1">
      <alignment horizontal="right" vertical="top"/>
      <protection locked="0"/>
    </xf>
    <xf numFmtId="4" fontId="11" fillId="0" borderId="54" xfId="1" applyNumberFormat="1" applyFont="1" applyFill="1" applyBorder="1" applyAlignment="1" applyProtection="1">
      <alignment horizontal="right" vertical="top"/>
      <protection locked="0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1" fontId="11" fillId="0" borderId="0" xfId="0" applyNumberFormat="1" applyFont="1" applyBorder="1" applyAlignment="1">
      <alignment horizontal="center" vertical="top"/>
    </xf>
    <xf numFmtId="0" fontId="11" fillId="2" borderId="36" xfId="6" applyFont="1" applyFill="1" applyBorder="1" applyAlignment="1" applyProtection="1">
      <alignment horizontal="left" wrapText="1"/>
      <protection locked="0"/>
    </xf>
    <xf numFmtId="0" fontId="11" fillId="2" borderId="29" xfId="6" applyFont="1" applyFill="1" applyBorder="1" applyAlignment="1" applyProtection="1">
      <alignment horizontal="left" wrapText="1"/>
      <protection locked="0"/>
    </xf>
    <xf numFmtId="0" fontId="11" fillId="2" borderId="37" xfId="6" applyFont="1" applyFill="1" applyBorder="1" applyAlignment="1" applyProtection="1">
      <alignment horizontal="left" wrapText="1"/>
      <protection locked="0"/>
    </xf>
    <xf numFmtId="0" fontId="18" fillId="0" borderId="0" xfId="0" applyFont="1" applyAlignment="1">
      <alignment horizontal="left" vertical="top" wrapText="1"/>
    </xf>
    <xf numFmtId="0" fontId="0" fillId="0" borderId="0" xfId="0" applyAlignment="1"/>
    <xf numFmtId="0" fontId="7" fillId="3" borderId="27" xfId="6" applyFont="1" applyFill="1" applyBorder="1" applyAlignment="1" applyProtection="1">
      <alignment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4" fillId="0" borderId="0" xfId="6" applyFont="1" applyBorder="1" applyAlignment="1">
      <alignment horizontal="left"/>
    </xf>
    <xf numFmtId="0" fontId="10" fillId="0" borderId="0" xfId="6" applyFont="1" applyBorder="1" applyAlignment="1">
      <alignment horizontal="left"/>
    </xf>
    <xf numFmtId="0" fontId="14" fillId="0" borderId="0" xfId="6" applyFont="1" applyBorder="1" applyAlignment="1" applyProtection="1">
      <alignment horizontal="left"/>
      <protection locked="0"/>
    </xf>
    <xf numFmtId="0" fontId="11" fillId="0" borderId="30" xfId="6" quotePrefix="1" applyFont="1" applyBorder="1" applyAlignment="1">
      <alignment horizontal="left" vertical="top"/>
    </xf>
    <xf numFmtId="4" fontId="5" fillId="0" borderId="0" xfId="0" applyNumberFormat="1" applyFont="1" applyAlignment="1" applyProtection="1">
      <alignment vertical="top" wrapText="1"/>
      <protection locked="0"/>
    </xf>
    <xf numFmtId="0" fontId="15" fillId="0" borderId="22" xfId="6" applyFont="1" applyBorder="1" applyAlignment="1" applyProtection="1">
      <alignment vertical="top"/>
      <protection locked="0"/>
    </xf>
    <xf numFmtId="0" fontId="11" fillId="0" borderId="0" xfId="0" applyFont="1" applyBorder="1" applyAlignment="1"/>
    <xf numFmtId="0" fontId="11" fillId="0" borderId="31" xfId="6" applyFont="1" applyBorder="1" applyAlignment="1" applyProtection="1">
      <alignment horizontal="center"/>
      <protection locked="0"/>
    </xf>
    <xf numFmtId="0" fontId="11" fillId="0" borderId="31" xfId="0" applyFont="1" applyBorder="1" applyAlignment="1"/>
    <xf numFmtId="0" fontId="11" fillId="0" borderId="0" xfId="6" applyFont="1" applyBorder="1" applyProtection="1">
      <protection locked="0"/>
    </xf>
    <xf numFmtId="0" fontId="11" fillId="0" borderId="0" xfId="0" applyFont="1" applyAlignment="1"/>
    <xf numFmtId="0" fontId="11" fillId="0" borderId="29" xfId="6" applyFont="1" applyBorder="1" applyAlignment="1" applyProtection="1">
      <alignment horizontal="center"/>
      <protection locked="0"/>
    </xf>
    <xf numFmtId="0" fontId="11" fillId="0" borderId="29" xfId="0" applyFont="1" applyBorder="1" applyAlignment="1"/>
    <xf numFmtId="0" fontId="11" fillId="0" borderId="0" xfId="6" applyFont="1" applyBorder="1" applyAlignment="1" applyProtection="1">
      <alignment horizontal="center"/>
      <protection locked="0"/>
    </xf>
    <xf numFmtId="0" fontId="11" fillId="0" borderId="0" xfId="6" applyFont="1" applyBorder="1" applyAlignment="1" applyProtection="1">
      <alignment horizontal="left"/>
      <protection locked="0"/>
    </xf>
    <xf numFmtId="164" fontId="7" fillId="3" borderId="38" xfId="0" applyNumberFormat="1" applyFont="1" applyFill="1" applyBorder="1" applyAlignment="1">
      <alignment horizontal="center" vertical="center" wrapText="1"/>
    </xf>
    <xf numFmtId="164" fontId="7" fillId="3" borderId="39" xfId="0" applyNumberFormat="1" applyFont="1" applyFill="1" applyBorder="1" applyAlignment="1">
      <alignment horizontal="center" vertical="center" wrapText="1"/>
    </xf>
    <xf numFmtId="3" fontId="7" fillId="3" borderId="40" xfId="0" applyNumberFormat="1" applyFont="1" applyFill="1" applyBorder="1" applyAlignment="1">
      <alignment horizontal="center" vertical="center" wrapText="1"/>
    </xf>
    <xf numFmtId="3" fontId="7" fillId="3" borderId="39" xfId="0" applyNumberFormat="1" applyFont="1" applyFill="1" applyBorder="1" applyAlignment="1">
      <alignment horizontal="center" vertical="center" wrapText="1"/>
    </xf>
    <xf numFmtId="3" fontId="7" fillId="3" borderId="41" xfId="0" applyNumberFormat="1" applyFont="1" applyFill="1" applyBorder="1" applyAlignment="1">
      <alignment horizontal="center" vertical="center" wrapText="1"/>
    </xf>
  </cellXfs>
  <cellStyles count="14">
    <cellStyle name="Beløb" xfId="2"/>
    <cellStyle name="Beløb0" xfId="3"/>
    <cellStyle name="Dato" xfId="4"/>
    <cellStyle name="Fast" xfId="5"/>
    <cellStyle name="Komma" xfId="1" builtinId="3"/>
    <cellStyle name="Normal" xfId="0" builtinId="0"/>
    <cellStyle name="Normal 2" xfId="13"/>
    <cellStyle name="Normal 3" xfId="12"/>
    <cellStyle name="Normal_Side A (2)" xfId="6"/>
    <cellStyle name="Overskrift 1" xfId="7" builtinId="16" customBuiltin="1"/>
    <cellStyle name="Overskrift 2" xfId="8" builtinId="17" customBuiltin="1"/>
    <cellStyle name="Punktum" xfId="9"/>
    <cellStyle name="Punktum0" xfId="10"/>
    <cellStyle name="Total" xfId="11" builtinId="25" customBuiltin="1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F6F"/>
      <rgbColor rgb="00008000"/>
      <rgbColor rgb="00000080"/>
      <rgbColor rgb="0066FF33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9E400"/>
      <rgbColor rgb="00E2FF0B"/>
      <rgbColor rgb="00666699"/>
      <rgbColor rgb="00969696"/>
      <rgbColor rgb="003333CC"/>
      <rgbColor rgb="00336666"/>
      <rgbColor rgb="008DB1F3"/>
      <rgbColor rgb="00CCCC00"/>
      <rgbColor rgb="00FF9933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T43"/>
  <sheetViews>
    <sheetView view="pageBreakPreview" zoomScale="75" zoomScaleNormal="90" zoomScaleSheetLayoutView="75" workbookViewId="0">
      <selection activeCell="O21" sqref="O21"/>
    </sheetView>
  </sheetViews>
  <sheetFormatPr defaultColWidth="7.85546875" defaultRowHeight="15" x14ac:dyDescent="0.2"/>
  <cols>
    <col min="1" max="1" width="2.5703125" style="37" customWidth="1"/>
    <col min="2" max="2" width="4.140625" style="37" customWidth="1"/>
    <col min="3" max="3" width="6.85546875" style="37" customWidth="1"/>
    <col min="4" max="4" width="9.5703125" style="37" customWidth="1"/>
    <col min="5" max="5" width="7.85546875" style="37" customWidth="1"/>
    <col min="6" max="6" width="5.7109375" style="37" customWidth="1"/>
    <col min="7" max="7" width="7.85546875" style="37" customWidth="1"/>
    <col min="8" max="8" width="9.140625" style="37" customWidth="1"/>
    <col min="9" max="9" width="10.5703125" style="6" customWidth="1"/>
    <col min="10" max="10" width="5.5703125" style="37" customWidth="1"/>
    <col min="11" max="11" width="2.42578125" style="37" customWidth="1"/>
    <col min="12" max="12" width="15.7109375" style="37" customWidth="1"/>
    <col min="13" max="13" width="6.42578125" style="37" customWidth="1"/>
    <col min="14" max="14" width="2.7109375" style="37" customWidth="1"/>
    <col min="15" max="15" width="12.140625" style="37" customWidth="1"/>
    <col min="16" max="16384" width="7.85546875" style="37"/>
  </cols>
  <sheetData>
    <row r="1" spans="1:14" x14ac:dyDescent="0.2">
      <c r="A1" s="65"/>
      <c r="B1" s="65"/>
      <c r="C1" s="65"/>
      <c r="D1" s="65"/>
      <c r="E1" s="65"/>
      <c r="F1" s="65"/>
      <c r="G1" s="69"/>
      <c r="H1" s="65"/>
      <c r="I1" s="65"/>
      <c r="J1" s="65"/>
      <c r="K1" s="65"/>
      <c r="L1" s="65"/>
      <c r="M1" s="65"/>
      <c r="N1" s="65"/>
    </row>
    <row r="2" spans="1:14" s="23" customFormat="1" ht="15.75" thickBot="1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6"/>
    </row>
    <row r="3" spans="1:14" s="22" customFormat="1" ht="88.5" customHeight="1" x14ac:dyDescent="0.2">
      <c r="A3" s="67"/>
      <c r="B3" s="71"/>
      <c r="C3" s="72"/>
      <c r="D3" s="218" t="s">
        <v>224</v>
      </c>
      <c r="E3" s="219"/>
      <c r="F3" s="219"/>
      <c r="G3" s="219"/>
      <c r="H3" s="219"/>
      <c r="I3" s="219"/>
      <c r="J3" s="219"/>
      <c r="K3" s="219"/>
      <c r="L3" s="219"/>
      <c r="M3" s="73"/>
      <c r="N3" s="67"/>
    </row>
    <row r="4" spans="1:14" s="22" customFormat="1" ht="21" customHeight="1" x14ac:dyDescent="0.2">
      <c r="A4" s="67"/>
      <c r="B4" s="74"/>
      <c r="C4" s="75" t="s">
        <v>33</v>
      </c>
      <c r="D4" s="76"/>
      <c r="E4" s="213" t="s">
        <v>69</v>
      </c>
      <c r="F4" s="214"/>
      <c r="G4" s="214"/>
      <c r="H4" s="214"/>
      <c r="I4" s="214"/>
      <c r="J4" s="214"/>
      <c r="K4" s="214"/>
      <c r="L4" s="215"/>
      <c r="M4" s="77"/>
      <c r="N4" s="67"/>
    </row>
    <row r="5" spans="1:14" s="22" customFormat="1" ht="21" customHeight="1" x14ac:dyDescent="0.2">
      <c r="A5" s="67"/>
      <c r="B5" s="74"/>
      <c r="C5" s="75"/>
      <c r="D5" s="76"/>
      <c r="E5" s="213" t="s">
        <v>174</v>
      </c>
      <c r="F5" s="214"/>
      <c r="G5" s="214"/>
      <c r="H5" s="214"/>
      <c r="I5" s="214"/>
      <c r="J5" s="214"/>
      <c r="K5" s="214"/>
      <c r="L5" s="215"/>
      <c r="M5" s="77"/>
      <c r="N5" s="67"/>
    </row>
    <row r="6" spans="1:14" s="22" customFormat="1" ht="23.25" customHeight="1" thickBot="1" x14ac:dyDescent="0.25">
      <c r="A6" s="67"/>
      <c r="B6" s="165"/>
      <c r="C6" s="166" t="s">
        <v>34</v>
      </c>
      <c r="D6" s="166"/>
      <c r="E6" s="166"/>
      <c r="F6" s="166"/>
      <c r="G6" s="166"/>
      <c r="H6" s="166"/>
      <c r="I6" s="167"/>
      <c r="J6" s="166"/>
      <c r="K6" s="166"/>
      <c r="L6" s="166"/>
      <c r="M6" s="168"/>
      <c r="N6" s="67"/>
    </row>
    <row r="7" spans="1:14" s="22" customFormat="1" ht="15" customHeight="1" x14ac:dyDescent="0.2">
      <c r="A7" s="6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67"/>
    </row>
    <row r="8" spans="1:14" s="23" customFormat="1" ht="15.75" x14ac:dyDescent="0.25">
      <c r="A8" s="66"/>
      <c r="B8" s="21"/>
      <c r="C8" s="27" t="s">
        <v>15</v>
      </c>
      <c r="D8" s="28" t="s">
        <v>16</v>
      </c>
      <c r="E8" s="6"/>
      <c r="F8" s="6"/>
      <c r="G8" s="6"/>
      <c r="H8" s="6"/>
      <c r="I8" s="6"/>
      <c r="J8" s="6"/>
      <c r="K8" s="6"/>
      <c r="L8" s="29" t="s">
        <v>17</v>
      </c>
      <c r="M8" s="26"/>
      <c r="N8" s="70"/>
    </row>
    <row r="9" spans="1:14" x14ac:dyDescent="0.2">
      <c r="A9" s="65"/>
      <c r="B9" s="30"/>
      <c r="C9" s="31" t="s">
        <v>19</v>
      </c>
      <c r="D9" s="161" t="str">
        <f>'TBL Vejanlæg'!D3</f>
        <v>ARBEJDSPLADS MV:</v>
      </c>
      <c r="E9" s="32"/>
      <c r="F9" s="32"/>
      <c r="G9" s="32"/>
      <c r="H9" s="32"/>
      <c r="I9" s="32"/>
      <c r="J9" s="33" t="s">
        <v>0</v>
      </c>
      <c r="K9" s="34"/>
      <c r="L9" s="35">
        <f>HP01_Kontrakt</f>
        <v>0</v>
      </c>
      <c r="M9" s="36"/>
      <c r="N9" s="65"/>
    </row>
    <row r="10" spans="1:14" x14ac:dyDescent="0.2">
      <c r="A10" s="65"/>
      <c r="B10" s="30"/>
      <c r="C10" s="31" t="s">
        <v>20</v>
      </c>
      <c r="D10" s="161" t="str">
        <f>'TBL Vejanlæg'!D11</f>
        <v>JORDARBEJDER</v>
      </c>
      <c r="E10" s="32"/>
      <c r="F10" s="32"/>
      <c r="G10" s="32"/>
      <c r="H10" s="32"/>
      <c r="I10" s="32"/>
      <c r="J10" s="33" t="s">
        <v>0</v>
      </c>
      <c r="K10" s="34"/>
      <c r="L10" s="35">
        <f>HP02_Kontrakt</f>
        <v>0</v>
      </c>
      <c r="M10" s="36"/>
      <c r="N10" s="65"/>
    </row>
    <row r="11" spans="1:14" x14ac:dyDescent="0.2">
      <c r="A11" s="65"/>
      <c r="B11" s="30"/>
      <c r="C11" s="31" t="s">
        <v>21</v>
      </c>
      <c r="D11" s="161" t="str">
        <f>'TBL Vejanlæg'!D74</f>
        <v>AFVANDING</v>
      </c>
      <c r="E11" s="32"/>
      <c r="F11" s="32"/>
      <c r="G11" s="32"/>
      <c r="H11" s="32"/>
      <c r="I11" s="32"/>
      <c r="J11" s="33" t="s">
        <v>0</v>
      </c>
      <c r="K11" s="34"/>
      <c r="L11" s="35">
        <f>'TBL Vejanlæg'!H105</f>
        <v>0</v>
      </c>
      <c r="M11" s="36"/>
      <c r="N11" s="65"/>
    </row>
    <row r="12" spans="1:14" x14ac:dyDescent="0.2">
      <c r="A12" s="65"/>
      <c r="B12" s="30"/>
      <c r="C12" s="31" t="s">
        <v>22</v>
      </c>
      <c r="D12" s="161" t="str">
        <f>'TBL Vejanlæg'!D107</f>
        <v>BUNDSIKRINGSLAG AF SAND OG GRUS</v>
      </c>
      <c r="E12" s="32"/>
      <c r="F12" s="32"/>
      <c r="G12" s="32"/>
      <c r="H12" s="32"/>
      <c r="I12" s="32"/>
      <c r="J12" s="33" t="s">
        <v>0</v>
      </c>
      <c r="K12" s="34"/>
      <c r="L12" s="35">
        <f>HP04_Kontrakt</f>
        <v>0</v>
      </c>
      <c r="M12" s="36"/>
      <c r="N12" s="65"/>
    </row>
    <row r="13" spans="1:14" x14ac:dyDescent="0.2">
      <c r="A13" s="65"/>
      <c r="B13" s="30"/>
      <c r="C13" s="31" t="s">
        <v>40</v>
      </c>
      <c r="D13" s="161" t="str">
        <f>'TBL Vejanlæg'!D115</f>
        <v>UBUNDNE BÆRELAG AF STABILT GRUS</v>
      </c>
      <c r="E13" s="32"/>
      <c r="F13" s="32"/>
      <c r="G13" s="32"/>
      <c r="H13" s="32"/>
      <c r="I13" s="32"/>
      <c r="J13" s="33" t="s">
        <v>0</v>
      </c>
      <c r="K13" s="34"/>
      <c r="L13" s="35">
        <f>HP05_Kontrakt</f>
        <v>0</v>
      </c>
      <c r="M13" s="36"/>
      <c r="N13" s="65"/>
    </row>
    <row r="14" spans="1:14" x14ac:dyDescent="0.2">
      <c r="A14" s="65"/>
      <c r="B14" s="30"/>
      <c r="C14" s="31" t="s">
        <v>23</v>
      </c>
      <c r="D14" s="161" t="str">
        <f>'TBL Vejanlæg'!D123</f>
        <v>VARMBLANDET ASFALT</v>
      </c>
      <c r="E14" s="32"/>
      <c r="F14" s="32"/>
      <c r="G14" s="32"/>
      <c r="H14" s="32"/>
      <c r="I14" s="32"/>
      <c r="J14" s="33" t="s">
        <v>0</v>
      </c>
      <c r="K14" s="34"/>
      <c r="L14" s="35">
        <f>HP07_Kontrakt</f>
        <v>0</v>
      </c>
      <c r="M14" s="36"/>
      <c r="N14" s="65"/>
    </row>
    <row r="15" spans="1:14" x14ac:dyDescent="0.2">
      <c r="A15" s="65"/>
      <c r="B15" s="30"/>
      <c r="C15" s="31" t="s">
        <v>24</v>
      </c>
      <c r="D15" s="161" t="str">
        <f>'TBL Vejanlæg'!D153</f>
        <v>BROLÆGNING</v>
      </c>
      <c r="E15" s="32"/>
      <c r="F15" s="32"/>
      <c r="G15" s="32"/>
      <c r="H15" s="32"/>
      <c r="I15" s="32"/>
      <c r="J15" s="33" t="s">
        <v>0</v>
      </c>
      <c r="K15" s="34"/>
      <c r="L15" s="35">
        <f>HP08_Kontrakt</f>
        <v>0</v>
      </c>
      <c r="M15" s="36"/>
      <c r="N15" s="65"/>
    </row>
    <row r="16" spans="1:14" x14ac:dyDescent="0.2">
      <c r="A16" s="65"/>
      <c r="B16" s="30"/>
      <c r="C16" s="31" t="s">
        <v>52</v>
      </c>
      <c r="D16" s="161" t="str">
        <f>'TBL Vejanlæg'!D169</f>
        <v>KØREBANEAFMÆRKNING m.m</v>
      </c>
      <c r="E16" s="32"/>
      <c r="F16" s="32"/>
      <c r="G16" s="32"/>
      <c r="H16" s="32"/>
      <c r="I16" s="32"/>
      <c r="J16" s="33" t="s">
        <v>0</v>
      </c>
      <c r="K16" s="34"/>
      <c r="L16" s="35">
        <f>'TBL Vejanlæg'!H178</f>
        <v>0</v>
      </c>
      <c r="M16" s="36"/>
      <c r="N16" s="65"/>
    </row>
    <row r="17" spans="1:20" x14ac:dyDescent="0.2">
      <c r="A17" s="65"/>
      <c r="B17" s="30"/>
      <c r="C17" s="31" t="s">
        <v>53</v>
      </c>
      <c r="D17" s="161" t="str">
        <f>'TBL Vejanlæg'!D180</f>
        <v>AFMÆRKNINGSMATERIEL</v>
      </c>
      <c r="E17" s="32"/>
      <c r="F17" s="32"/>
      <c r="G17" s="32"/>
      <c r="H17" s="32"/>
      <c r="I17" s="32"/>
      <c r="J17" s="33" t="s">
        <v>0</v>
      </c>
      <c r="K17" s="34"/>
      <c r="L17" s="35">
        <f>'TBL Vejanlæg'!H196</f>
        <v>0</v>
      </c>
      <c r="M17" s="36"/>
      <c r="N17" s="65"/>
    </row>
    <row r="18" spans="1:20" x14ac:dyDescent="0.2">
      <c r="A18" s="65"/>
      <c r="B18" s="30"/>
      <c r="C18" s="31" t="s">
        <v>98</v>
      </c>
      <c r="D18" s="161" t="str">
        <f>'TBL Vejanlæg'!D198</f>
        <v>BRO- OG VEJAUTOVÆRN</v>
      </c>
      <c r="E18" s="32"/>
      <c r="F18" s="32"/>
      <c r="G18" s="32"/>
      <c r="H18" s="32"/>
      <c r="I18" s="32"/>
      <c r="J18" s="33" t="s">
        <v>0</v>
      </c>
      <c r="K18" s="34"/>
      <c r="L18" s="35">
        <f>'TBL Vejanlæg'!H203</f>
        <v>0</v>
      </c>
      <c r="M18" s="36"/>
      <c r="N18" s="65"/>
    </row>
    <row r="19" spans="1:20" x14ac:dyDescent="0.2">
      <c r="A19" s="65"/>
      <c r="B19" s="30"/>
      <c r="C19" s="31" t="s">
        <v>99</v>
      </c>
      <c r="D19" s="161" t="str">
        <f>'TBL Vejanlæg'!D205</f>
        <v>VEJBELYSNINGSMATERIEL</v>
      </c>
      <c r="E19" s="32"/>
      <c r="F19" s="32"/>
      <c r="G19" s="32"/>
      <c r="H19" s="32"/>
      <c r="I19" s="32"/>
      <c r="J19" s="33" t="s">
        <v>0</v>
      </c>
      <c r="K19" s="34"/>
      <c r="L19" s="35">
        <f>'TBL Vejanlæg'!H213</f>
        <v>0</v>
      </c>
      <c r="M19" s="36"/>
      <c r="N19" s="65"/>
    </row>
    <row r="20" spans="1:20" x14ac:dyDescent="0.2">
      <c r="A20" s="65"/>
      <c r="B20" s="30"/>
      <c r="C20" s="31" t="s">
        <v>150</v>
      </c>
      <c r="D20" s="161" t="s">
        <v>103</v>
      </c>
      <c r="E20" s="32"/>
      <c r="F20" s="32"/>
      <c r="G20" s="32"/>
      <c r="H20" s="32"/>
      <c r="I20" s="32"/>
      <c r="J20" s="33" t="s">
        <v>0</v>
      </c>
      <c r="K20" s="34"/>
      <c r="L20" s="35">
        <f>'TBL Vejanlæg'!H226</f>
        <v>0</v>
      </c>
      <c r="M20" s="36"/>
      <c r="N20" s="65"/>
    </row>
    <row r="21" spans="1:20" x14ac:dyDescent="0.2">
      <c r="A21" s="65"/>
      <c r="B21" s="30"/>
      <c r="C21" s="31" t="s">
        <v>151</v>
      </c>
      <c r="D21" s="161" t="s">
        <v>235</v>
      </c>
      <c r="E21" s="32"/>
      <c r="F21" s="32"/>
      <c r="G21" s="32"/>
      <c r="H21" s="32"/>
      <c r="I21" s="32"/>
      <c r="J21" s="33" t="s">
        <v>0</v>
      </c>
      <c r="K21" s="34"/>
      <c r="L21" s="35">
        <f>'Evt. ekstra arbejder'!H9</f>
        <v>0</v>
      </c>
      <c r="M21" s="36"/>
      <c r="N21" s="65"/>
    </row>
    <row r="22" spans="1:20" x14ac:dyDescent="0.2">
      <c r="A22" s="65"/>
      <c r="B22" s="30"/>
      <c r="C22" s="201" t="s">
        <v>222</v>
      </c>
      <c r="D22" s="161" t="s">
        <v>236</v>
      </c>
      <c r="E22" s="32"/>
      <c r="F22" s="32"/>
      <c r="G22" s="32"/>
      <c r="H22" s="32"/>
      <c r="I22" s="32"/>
      <c r="J22" s="33" t="s">
        <v>0</v>
      </c>
      <c r="K22" s="34"/>
      <c r="L22" s="35">
        <f>'Evt. ekstra arbejder'!H26</f>
        <v>0</v>
      </c>
      <c r="M22" s="36"/>
      <c r="N22" s="65"/>
    </row>
    <row r="23" spans="1:20" x14ac:dyDescent="0.2">
      <c r="A23" s="65"/>
      <c r="B23" s="30"/>
      <c r="C23" s="201" t="s">
        <v>223</v>
      </c>
      <c r="D23" s="161" t="s">
        <v>238</v>
      </c>
      <c r="E23" s="32"/>
      <c r="F23" s="32"/>
      <c r="G23" s="32"/>
      <c r="H23" s="32"/>
      <c r="I23" s="32"/>
      <c r="J23" s="33" t="s">
        <v>0</v>
      </c>
      <c r="K23" s="34"/>
      <c r="L23" s="35">
        <f>'Evt. ekstra arbejder'!H33</f>
        <v>0</v>
      </c>
      <c r="M23" s="36"/>
      <c r="N23" s="65"/>
    </row>
    <row r="24" spans="1:20" ht="15.75" x14ac:dyDescent="0.2">
      <c r="A24" s="65"/>
      <c r="B24" s="30"/>
      <c r="C24" s="6"/>
      <c r="D24" s="6"/>
      <c r="E24" s="6"/>
      <c r="F24" s="6"/>
      <c r="G24" s="6"/>
      <c r="H24" s="6"/>
      <c r="J24" s="6"/>
      <c r="K24" s="38"/>
      <c r="L24" s="6"/>
      <c r="M24" s="36"/>
      <c r="N24" s="65"/>
      <c r="O24" s="39"/>
    </row>
    <row r="25" spans="1:20" ht="16.5" thickBot="1" x14ac:dyDescent="0.3">
      <c r="A25" s="65"/>
      <c r="B25" s="30"/>
      <c r="C25" s="220" t="s">
        <v>42</v>
      </c>
      <c r="D25" s="221"/>
      <c r="E25" s="221"/>
      <c r="F25" s="221"/>
      <c r="G25" s="221"/>
      <c r="H25" s="221"/>
      <c r="I25" s="221"/>
      <c r="J25" s="29" t="s">
        <v>25</v>
      </c>
      <c r="K25" s="38"/>
      <c r="L25" s="40">
        <f>SUM(L9:L24)</f>
        <v>0</v>
      </c>
      <c r="M25" s="36"/>
      <c r="N25" s="65"/>
      <c r="O25" s="41"/>
    </row>
    <row r="26" spans="1:20" ht="12" customHeight="1" thickTop="1" x14ac:dyDescent="0.25">
      <c r="A26" s="65"/>
      <c r="B26" s="30"/>
      <c r="C26" s="27"/>
      <c r="D26" s="6"/>
      <c r="E26" s="42"/>
      <c r="F26" s="42"/>
      <c r="G26" s="42"/>
      <c r="H26" s="42"/>
      <c r="I26" s="22"/>
      <c r="J26" s="29"/>
      <c r="K26" s="38"/>
      <c r="L26" s="43"/>
      <c r="M26" s="36"/>
      <c r="N26" s="65"/>
      <c r="O26" s="41"/>
    </row>
    <row r="27" spans="1:20" s="49" customFormat="1" ht="15.75" customHeight="1" x14ac:dyDescent="0.2">
      <c r="A27" s="68"/>
      <c r="B27" s="44"/>
      <c r="C27" s="222"/>
      <c r="D27" s="222"/>
      <c r="E27" s="222"/>
      <c r="F27" s="222"/>
      <c r="G27" s="222"/>
      <c r="H27" s="222"/>
      <c r="I27" s="222"/>
      <c r="J27" s="45"/>
      <c r="K27" s="46"/>
      <c r="L27" s="47"/>
      <c r="M27" s="48"/>
      <c r="N27" s="68"/>
      <c r="O27" s="224"/>
      <c r="P27" s="224"/>
      <c r="Q27" s="224"/>
      <c r="R27" s="224"/>
      <c r="S27" s="224"/>
    </row>
    <row r="28" spans="1:20" s="49" customFormat="1" ht="17.25" customHeight="1" x14ac:dyDescent="0.3">
      <c r="A28" s="68"/>
      <c r="B28" s="44"/>
      <c r="C28" s="225" t="s">
        <v>61</v>
      </c>
      <c r="D28" s="225"/>
      <c r="E28" s="225"/>
      <c r="F28" s="225"/>
      <c r="G28" s="225"/>
      <c r="H28" s="225"/>
      <c r="I28" s="225"/>
      <c r="J28" s="142"/>
      <c r="K28" s="143"/>
      <c r="L28" s="144"/>
      <c r="M28" s="50"/>
      <c r="N28" s="68"/>
      <c r="O28" s="224"/>
      <c r="P28" s="224"/>
      <c r="Q28" s="224"/>
      <c r="R28" s="224"/>
      <c r="S28" s="224"/>
    </row>
    <row r="29" spans="1:20" s="23" customFormat="1" ht="30.75" customHeight="1" x14ac:dyDescent="0.2">
      <c r="A29" s="66"/>
      <c r="B29" s="51"/>
      <c r="C29" s="37" t="s">
        <v>62</v>
      </c>
      <c r="D29" s="170"/>
      <c r="G29" s="171"/>
      <c r="H29" s="226" t="s">
        <v>63</v>
      </c>
      <c r="I29" s="226"/>
      <c r="J29" s="227"/>
      <c r="K29" s="228"/>
      <c r="L29" s="228"/>
      <c r="M29" s="54"/>
      <c r="N29" s="65"/>
      <c r="O29" s="39"/>
      <c r="P29" s="37"/>
      <c r="Q29" s="37"/>
      <c r="R29" s="37"/>
      <c r="S29" s="145"/>
      <c r="T29" s="145"/>
    </row>
    <row r="30" spans="1:20" s="23" customFormat="1" ht="30.75" customHeight="1" x14ac:dyDescent="0.2">
      <c r="A30" s="66"/>
      <c r="B30" s="51"/>
      <c r="C30" s="37"/>
      <c r="D30" s="172"/>
      <c r="F30" s="230"/>
      <c r="G30" s="230"/>
      <c r="H30" s="173" t="s">
        <v>175</v>
      </c>
      <c r="I30" s="169"/>
      <c r="J30" s="231"/>
      <c r="K30" s="232"/>
      <c r="L30" s="232"/>
      <c r="M30" s="54"/>
      <c r="N30" s="65"/>
      <c r="O30" s="39"/>
      <c r="P30" s="37"/>
      <c r="Q30" s="37"/>
      <c r="R30" s="37"/>
      <c r="S30" s="145"/>
      <c r="T30" s="145"/>
    </row>
    <row r="31" spans="1:20" s="23" customFormat="1" ht="30.75" customHeight="1" x14ac:dyDescent="0.2">
      <c r="A31" s="66"/>
      <c r="B31" s="51"/>
      <c r="C31" s="172"/>
      <c r="D31" s="172"/>
      <c r="E31" s="174"/>
      <c r="F31" s="174"/>
      <c r="G31" s="174"/>
      <c r="H31" s="174" t="s">
        <v>64</v>
      </c>
      <c r="I31" s="171"/>
      <c r="J31" s="233"/>
      <c r="K31" s="226"/>
      <c r="L31" s="226"/>
      <c r="M31" s="54"/>
      <c r="N31" s="65"/>
      <c r="O31" s="39"/>
      <c r="P31" s="37"/>
      <c r="Q31" s="37"/>
      <c r="R31" s="37"/>
      <c r="S31" s="145"/>
      <c r="T31" s="145"/>
    </row>
    <row r="32" spans="1:20" s="23" customFormat="1" ht="30.75" customHeight="1" x14ac:dyDescent="0.2">
      <c r="A32" s="66"/>
      <c r="B32" s="51"/>
      <c r="C32" s="172"/>
      <c r="D32" s="172"/>
      <c r="H32" s="173" t="s">
        <v>65</v>
      </c>
      <c r="I32" s="173"/>
      <c r="J32" s="231"/>
      <c r="K32" s="232"/>
      <c r="L32" s="232"/>
      <c r="M32" s="54"/>
      <c r="N32" s="65"/>
      <c r="O32" s="39"/>
      <c r="P32" s="37"/>
      <c r="Q32" s="37"/>
      <c r="R32" s="37"/>
      <c r="S32" s="145"/>
      <c r="T32" s="145"/>
    </row>
    <row r="33" spans="1:20" s="23" customFormat="1" ht="30.75" customHeight="1" x14ac:dyDescent="0.2">
      <c r="A33" s="66"/>
      <c r="B33" s="51"/>
      <c r="D33" s="172"/>
      <c r="E33" s="175"/>
      <c r="F33" s="175"/>
      <c r="G33" s="175"/>
      <c r="H33" s="52"/>
      <c r="I33" s="162"/>
      <c r="J33" s="53"/>
      <c r="K33" s="162"/>
      <c r="L33" s="162"/>
      <c r="M33" s="54"/>
      <c r="N33" s="65"/>
      <c r="O33" s="39"/>
      <c r="P33" s="37"/>
      <c r="Q33" s="37"/>
      <c r="R33" s="37"/>
      <c r="S33" s="145"/>
      <c r="T33" s="145"/>
    </row>
    <row r="34" spans="1:20" s="23" customFormat="1" ht="30.75" customHeight="1" x14ac:dyDescent="0.2">
      <c r="A34" s="66"/>
      <c r="B34" s="51"/>
      <c r="C34" s="172" t="s">
        <v>66</v>
      </c>
      <c r="D34" s="52"/>
      <c r="E34" s="52"/>
      <c r="F34" s="146"/>
      <c r="G34" s="146"/>
      <c r="H34" s="146"/>
      <c r="I34" s="147"/>
      <c r="J34" s="53"/>
      <c r="K34" s="162"/>
      <c r="L34" s="162"/>
      <c r="M34" s="54"/>
      <c r="N34" s="65"/>
      <c r="O34" s="39"/>
      <c r="P34" s="37"/>
      <c r="Q34" s="37"/>
      <c r="R34" s="37"/>
      <c r="S34" s="145"/>
      <c r="T34" s="145"/>
    </row>
    <row r="35" spans="1:20" s="23" customFormat="1" ht="30.75" customHeight="1" x14ac:dyDescent="0.25">
      <c r="A35" s="66"/>
      <c r="B35" s="51"/>
      <c r="C35" s="176"/>
      <c r="D35" s="52"/>
      <c r="E35" s="52"/>
      <c r="F35" s="52"/>
      <c r="G35" s="52"/>
      <c r="H35" s="52"/>
      <c r="I35" s="162"/>
      <c r="J35" s="53"/>
      <c r="K35" s="162"/>
      <c r="L35" s="162"/>
      <c r="M35" s="54"/>
      <c r="N35" s="65"/>
      <c r="O35" s="39"/>
      <c r="P35" s="37"/>
      <c r="Q35" s="37"/>
      <c r="R35" s="37"/>
      <c r="S35" s="145"/>
      <c r="T35" s="145"/>
    </row>
    <row r="36" spans="1:20" s="23" customFormat="1" ht="18" customHeight="1" x14ac:dyDescent="0.2">
      <c r="A36" s="66"/>
      <c r="B36" s="51"/>
      <c r="C36" s="234"/>
      <c r="D36" s="234"/>
      <c r="E36" s="234"/>
      <c r="F36" s="164"/>
      <c r="G36" s="164"/>
      <c r="H36" s="164"/>
      <c r="I36" s="162"/>
      <c r="J36" s="53"/>
      <c r="K36" s="162"/>
      <c r="L36" s="162"/>
      <c r="M36" s="54"/>
      <c r="N36" s="65"/>
      <c r="O36" s="41"/>
      <c r="P36" s="37"/>
      <c r="Q36" s="37"/>
      <c r="R36" s="37"/>
      <c r="S36" s="145"/>
      <c r="T36" s="145"/>
    </row>
    <row r="37" spans="1:20" s="23" customFormat="1" ht="16.5" customHeight="1" x14ac:dyDescent="0.2">
      <c r="A37" s="66"/>
      <c r="B37" s="51"/>
      <c r="C37" s="164"/>
      <c r="D37" s="164"/>
      <c r="E37" s="164"/>
      <c r="F37" s="164"/>
      <c r="G37" s="162"/>
      <c r="H37" s="164"/>
      <c r="I37" s="162"/>
      <c r="J37" s="53"/>
      <c r="K37" s="162"/>
      <c r="L37" s="162"/>
      <c r="M37" s="54"/>
      <c r="N37" s="65"/>
      <c r="O37" s="39"/>
      <c r="P37" s="37"/>
      <c r="Q37" s="37"/>
      <c r="R37" s="37"/>
      <c r="S37" s="145"/>
      <c r="T37" s="145"/>
    </row>
    <row r="38" spans="1:20" s="23" customFormat="1" ht="14.25" customHeight="1" x14ac:dyDescent="0.2">
      <c r="A38" s="66"/>
      <c r="B38" s="51"/>
      <c r="C38" s="55"/>
      <c r="D38" s="55"/>
      <c r="E38" s="164"/>
      <c r="F38" s="164"/>
      <c r="G38" s="164"/>
      <c r="H38" s="164"/>
      <c r="I38" s="162"/>
      <c r="J38" s="163"/>
      <c r="K38" s="162"/>
      <c r="L38" s="162"/>
      <c r="M38" s="54"/>
      <c r="N38" s="65"/>
      <c r="O38" s="41"/>
      <c r="P38" s="37"/>
      <c r="Q38" s="37"/>
      <c r="R38" s="37"/>
      <c r="S38" s="145"/>
      <c r="T38" s="145"/>
    </row>
    <row r="39" spans="1:20" s="23" customFormat="1" ht="33" customHeight="1" x14ac:dyDescent="0.2">
      <c r="A39" s="66"/>
      <c r="B39" s="51"/>
      <c r="C39" s="229" t="s">
        <v>64</v>
      </c>
      <c r="D39" s="229"/>
      <c r="E39" s="229"/>
      <c r="F39" s="56"/>
      <c r="G39" s="56"/>
      <c r="H39" s="56"/>
      <c r="I39" s="162"/>
      <c r="J39" s="55"/>
      <c r="K39" s="56"/>
      <c r="L39" s="56"/>
      <c r="M39" s="54"/>
      <c r="N39" s="65"/>
      <c r="O39" s="39"/>
      <c r="P39" s="37"/>
      <c r="Q39" s="37"/>
      <c r="R39" s="37"/>
    </row>
    <row r="40" spans="1:20" s="23" customFormat="1" ht="23.25" customHeight="1" thickBot="1" x14ac:dyDescent="0.25">
      <c r="A40" s="66"/>
      <c r="B40" s="57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58"/>
      <c r="N40" s="65"/>
      <c r="O40" s="41"/>
      <c r="P40" s="37"/>
      <c r="Q40" s="37"/>
      <c r="R40" s="37"/>
    </row>
    <row r="41" spans="1:20" x14ac:dyDescent="0.2">
      <c r="A41" s="65"/>
      <c r="B41" s="65"/>
      <c r="C41" s="65"/>
      <c r="D41" s="65"/>
      <c r="E41" s="65"/>
      <c r="F41" s="65"/>
      <c r="G41" s="65"/>
      <c r="H41" s="65"/>
      <c r="I41" s="69"/>
      <c r="J41" s="65"/>
      <c r="K41" s="65"/>
      <c r="L41" s="65"/>
      <c r="M41" s="65"/>
      <c r="N41" s="65"/>
    </row>
    <row r="42" spans="1:20" ht="12" customHeight="1" x14ac:dyDescent="0.2">
      <c r="A42" s="65"/>
      <c r="B42" s="216"/>
      <c r="C42" s="217"/>
      <c r="D42" s="216"/>
      <c r="E42" s="217"/>
      <c r="F42" s="216"/>
      <c r="G42" s="217"/>
      <c r="H42" s="216"/>
      <c r="I42" s="217"/>
      <c r="J42" s="65"/>
      <c r="K42" s="65"/>
      <c r="L42" s="65"/>
      <c r="M42" s="65"/>
      <c r="N42" s="65"/>
    </row>
    <row r="43" spans="1:20" ht="9" customHeight="1" x14ac:dyDescent="0.2">
      <c r="A43" s="65"/>
      <c r="B43" s="103"/>
      <c r="C43" s="65"/>
      <c r="D43" s="103"/>
      <c r="E43" s="65"/>
      <c r="F43" s="103"/>
      <c r="G43" s="65"/>
      <c r="H43" s="103"/>
      <c r="I43" s="69"/>
      <c r="J43" s="65"/>
      <c r="K43" s="65"/>
      <c r="L43" s="65"/>
      <c r="M43" s="65"/>
      <c r="N43" s="65"/>
    </row>
  </sheetData>
  <sheetProtection formatCells="0" formatColumns="0" formatRows="0"/>
  <customSheetViews>
    <customSheetView guid="{C36BD45E-7A26-427E-9D1C-3938E4714006}" fitToPage="1" showRuler="0">
      <pageMargins left="0.73" right="0.24" top="0.96" bottom="0.6" header="0.34" footer="0.19685039370078741"/>
      <printOptions horizontalCentered="1"/>
      <pageSetup paperSize="9" scale="9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</customSheetViews>
  <mergeCells count="20">
    <mergeCell ref="O27:S28"/>
    <mergeCell ref="C28:I28"/>
    <mergeCell ref="H29:I29"/>
    <mergeCell ref="J29:L29"/>
    <mergeCell ref="C39:E39"/>
    <mergeCell ref="F30:G30"/>
    <mergeCell ref="J30:L30"/>
    <mergeCell ref="J31:L31"/>
    <mergeCell ref="J32:L32"/>
    <mergeCell ref="C36:E36"/>
    <mergeCell ref="E4:L4"/>
    <mergeCell ref="H42:I42"/>
    <mergeCell ref="D3:L3"/>
    <mergeCell ref="C25:I25"/>
    <mergeCell ref="E5:L5"/>
    <mergeCell ref="B42:C42"/>
    <mergeCell ref="D42:E42"/>
    <mergeCell ref="F42:G42"/>
    <mergeCell ref="C27:I27"/>
    <mergeCell ref="C40:L40"/>
  </mergeCells>
  <phoneticPr fontId="0" type="noConversion"/>
  <conditionalFormatting sqref="L9:L25">
    <cfRule type="cellIs" dxfId="10" priority="3" stopIfTrue="1" operator="equal">
      <formula>0</formula>
    </cfRule>
  </conditionalFormatting>
  <printOptions horizontalCentered="1"/>
  <pageMargins left="0.39370078740157483" right="0.39370078740157483" top="0.39370078740157483" bottom="0.19685039370078741" header="7.874015748031496E-2" footer="7.874015748031496E-2"/>
  <pageSetup paperSize="9" scale="95" orientation="portrait" horizontalDpi="300" verticalDpi="300" r:id="rId2"/>
  <headerFooter alignWithMargins="0">
    <oddHeader>&amp;RTBL, rev. 2  - 22.03.2018</oddHeader>
    <oddFooter xml:space="preserve">&amp;R Forside, Støvring Ådale - Etape 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I373"/>
  <sheetViews>
    <sheetView view="pageBreakPreview" topLeftCell="A87" zoomScale="85" zoomScaleNormal="70" zoomScaleSheetLayoutView="85" workbookViewId="0">
      <selection activeCell="K147" sqref="K147"/>
    </sheetView>
  </sheetViews>
  <sheetFormatPr defaultColWidth="7.85546875" defaultRowHeight="15.75" customHeight="1" x14ac:dyDescent="0.2"/>
  <cols>
    <col min="1" max="1" width="4.5703125" style="14" customWidth="1"/>
    <col min="2" max="2" width="4.28515625" style="15" customWidth="1"/>
    <col min="3" max="3" width="4" style="16" bestFit="1" customWidth="1"/>
    <col min="4" max="4" width="120.28515625" style="17" customWidth="1"/>
    <col min="5" max="5" width="8" style="18" customWidth="1"/>
    <col min="6" max="6" width="19.7109375" style="134" customWidth="1"/>
    <col min="7" max="7" width="23.85546875" style="20" bestFit="1" customWidth="1"/>
    <col min="8" max="8" width="15.28515625" style="20" bestFit="1" customWidth="1"/>
    <col min="9" max="9" width="1.140625" style="6" customWidth="1"/>
    <col min="10" max="16384" width="7.85546875" style="6"/>
  </cols>
  <sheetData>
    <row r="1" spans="1:9" s="2" customFormat="1" ht="15.75" customHeight="1" x14ac:dyDescent="0.25">
      <c r="A1" s="235" t="s">
        <v>26</v>
      </c>
      <c r="B1" s="236"/>
      <c r="C1" s="236"/>
      <c r="D1" s="236"/>
      <c r="E1" s="236"/>
      <c r="F1" s="237" t="s">
        <v>27</v>
      </c>
      <c r="G1" s="238"/>
      <c r="H1" s="239"/>
      <c r="I1" s="1"/>
    </row>
    <row r="2" spans="1:9" s="4" customFormat="1" ht="15.75" customHeight="1" x14ac:dyDescent="0.25">
      <c r="A2" s="97" t="s">
        <v>6</v>
      </c>
      <c r="B2" s="98" t="s">
        <v>7</v>
      </c>
      <c r="C2" s="99" t="s">
        <v>8</v>
      </c>
      <c r="D2" s="100" t="s">
        <v>16</v>
      </c>
      <c r="E2" s="101" t="s">
        <v>28</v>
      </c>
      <c r="F2" s="135" t="s">
        <v>29</v>
      </c>
      <c r="G2" s="102" t="s">
        <v>30</v>
      </c>
      <c r="H2" s="78" t="s">
        <v>31</v>
      </c>
      <c r="I2" s="3"/>
    </row>
    <row r="3" spans="1:9" ht="15.75" customHeight="1" x14ac:dyDescent="0.25">
      <c r="A3" s="150">
        <v>2</v>
      </c>
      <c r="B3" s="151"/>
      <c r="C3" s="152"/>
      <c r="D3" s="153" t="s">
        <v>56</v>
      </c>
      <c r="E3" s="149"/>
      <c r="F3" s="149"/>
      <c r="G3" s="154"/>
      <c r="H3" s="155"/>
    </row>
    <row r="4" spans="1:9" ht="15.75" customHeight="1" x14ac:dyDescent="0.2">
      <c r="A4" s="79"/>
      <c r="B4" s="80"/>
      <c r="C4" s="81"/>
      <c r="D4" s="82"/>
      <c r="E4" s="128"/>
      <c r="F4" s="136"/>
      <c r="G4" s="83"/>
      <c r="H4" s="59"/>
      <c r="I4" s="84"/>
    </row>
    <row r="5" spans="1:9" ht="15.75" customHeight="1" x14ac:dyDescent="0.2">
      <c r="A5" s="79"/>
      <c r="B5" s="80">
        <v>1</v>
      </c>
      <c r="C5" s="81"/>
      <c r="D5" s="82" t="s">
        <v>18</v>
      </c>
      <c r="E5" s="128"/>
      <c r="F5" s="136"/>
      <c r="G5" s="83"/>
      <c r="H5" s="59"/>
      <c r="I5" s="84"/>
    </row>
    <row r="6" spans="1:9" ht="15.75" customHeight="1" x14ac:dyDescent="0.2">
      <c r="A6" s="85"/>
      <c r="B6" s="86"/>
      <c r="C6" s="87">
        <v>1</v>
      </c>
      <c r="D6" s="106" t="s">
        <v>9</v>
      </c>
      <c r="E6" s="129" t="s">
        <v>10</v>
      </c>
      <c r="F6" s="137">
        <v>1</v>
      </c>
      <c r="G6" s="88"/>
      <c r="H6" s="60">
        <f>F6*G6</f>
        <v>0</v>
      </c>
      <c r="I6" s="84"/>
    </row>
    <row r="7" spans="1:9" ht="15.75" customHeight="1" x14ac:dyDescent="0.2">
      <c r="A7" s="85"/>
      <c r="B7" s="86"/>
      <c r="C7" s="87">
        <v>2</v>
      </c>
      <c r="D7" s="89" t="s">
        <v>11</v>
      </c>
      <c r="E7" s="129" t="s">
        <v>10</v>
      </c>
      <c r="F7" s="137">
        <v>1</v>
      </c>
      <c r="G7" s="88"/>
      <c r="H7" s="60">
        <f>F7*G7</f>
        <v>0</v>
      </c>
      <c r="I7" s="84"/>
    </row>
    <row r="8" spans="1:9" ht="15.75" customHeight="1" x14ac:dyDescent="0.2">
      <c r="A8" s="85"/>
      <c r="B8" s="86"/>
      <c r="C8" s="87"/>
      <c r="D8" s="89"/>
      <c r="E8" s="129"/>
      <c r="F8" s="137"/>
      <c r="G8" s="88"/>
      <c r="H8" s="104"/>
      <c r="I8" s="84"/>
    </row>
    <row r="9" spans="1:9" ht="15.75" customHeight="1" thickBot="1" x14ac:dyDescent="0.25">
      <c r="A9" s="79"/>
      <c r="B9" s="80"/>
      <c r="C9" s="81"/>
      <c r="D9" s="107" t="s">
        <v>41</v>
      </c>
      <c r="E9" s="128"/>
      <c r="F9" s="138"/>
      <c r="G9" s="90"/>
      <c r="H9" s="61">
        <f>SUM(H6:H8)</f>
        <v>0</v>
      </c>
      <c r="I9" s="84"/>
    </row>
    <row r="10" spans="1:9" ht="15.75" customHeight="1" x14ac:dyDescent="0.2">
      <c r="A10" s="79"/>
      <c r="B10" s="80"/>
      <c r="C10" s="81"/>
      <c r="D10" s="107"/>
      <c r="E10" s="128"/>
      <c r="F10" s="138"/>
      <c r="G10" s="90"/>
      <c r="H10" s="115"/>
      <c r="I10" s="84"/>
    </row>
    <row r="11" spans="1:9" ht="15.75" customHeight="1" x14ac:dyDescent="0.25">
      <c r="A11" s="150">
        <v>3</v>
      </c>
      <c r="B11" s="151"/>
      <c r="C11" s="152"/>
      <c r="D11" s="153" t="s">
        <v>1</v>
      </c>
      <c r="E11" s="149"/>
      <c r="F11" s="156"/>
      <c r="G11" s="157"/>
      <c r="H11" s="158"/>
      <c r="I11" s="84"/>
    </row>
    <row r="12" spans="1:9" ht="15.75" customHeight="1" x14ac:dyDescent="0.25">
      <c r="A12" s="108"/>
      <c r="B12" s="109"/>
      <c r="C12" s="81"/>
      <c r="D12" s="107"/>
      <c r="E12" s="128"/>
      <c r="F12" s="138"/>
      <c r="G12" s="90"/>
      <c r="H12" s="60"/>
      <c r="I12" s="84"/>
    </row>
    <row r="13" spans="1:9" ht="15.75" customHeight="1" x14ac:dyDescent="0.2">
      <c r="A13" s="79"/>
      <c r="B13" s="80">
        <v>1</v>
      </c>
      <c r="C13" s="81"/>
      <c r="D13" s="82" t="s">
        <v>12</v>
      </c>
      <c r="E13" s="128"/>
      <c r="F13" s="138"/>
      <c r="G13" s="90"/>
      <c r="H13" s="60"/>
      <c r="I13" s="84"/>
    </row>
    <row r="14" spans="1:9" ht="15.75" customHeight="1" x14ac:dyDescent="0.2">
      <c r="A14" s="85"/>
      <c r="B14" s="86"/>
      <c r="C14" s="87">
        <v>1</v>
      </c>
      <c r="D14" s="89" t="s">
        <v>113</v>
      </c>
      <c r="E14" s="129" t="s">
        <v>10</v>
      </c>
      <c r="F14" s="137">
        <v>1</v>
      </c>
      <c r="G14" s="88"/>
      <c r="H14" s="60">
        <f>F14*G14</f>
        <v>0</v>
      </c>
      <c r="I14" s="84"/>
    </row>
    <row r="15" spans="1:9" ht="15.75" customHeight="1" x14ac:dyDescent="0.2">
      <c r="A15" s="79"/>
      <c r="B15" s="80"/>
      <c r="C15" s="87">
        <v>2</v>
      </c>
      <c r="D15" s="89" t="s">
        <v>57</v>
      </c>
      <c r="E15" s="129" t="s">
        <v>45</v>
      </c>
      <c r="F15" s="138">
        <v>16</v>
      </c>
      <c r="G15" s="90"/>
      <c r="H15" s="60">
        <f t="shared" ref="H15:H61" si="0">F15*G15</f>
        <v>0</v>
      </c>
      <c r="I15" s="84"/>
    </row>
    <row r="16" spans="1:9" ht="15.75" customHeight="1" x14ac:dyDescent="0.2">
      <c r="A16" s="85"/>
      <c r="B16" s="86"/>
      <c r="C16" s="87">
        <v>3</v>
      </c>
      <c r="D16" s="89" t="s">
        <v>58</v>
      </c>
      <c r="E16" s="129" t="s">
        <v>67</v>
      </c>
      <c r="F16" s="139">
        <v>300</v>
      </c>
      <c r="G16" s="88"/>
      <c r="H16" s="60">
        <f t="shared" si="0"/>
        <v>0</v>
      </c>
      <c r="I16" s="84"/>
    </row>
    <row r="17" spans="1:9" ht="15.75" customHeight="1" x14ac:dyDescent="0.2">
      <c r="A17" s="85"/>
      <c r="B17" s="86"/>
      <c r="C17" s="87">
        <v>4</v>
      </c>
      <c r="D17" s="89" t="s">
        <v>107</v>
      </c>
      <c r="E17" s="129" t="s">
        <v>45</v>
      </c>
      <c r="F17" s="139">
        <v>16</v>
      </c>
      <c r="G17" s="88"/>
      <c r="H17" s="60">
        <f>F17*G17</f>
        <v>0</v>
      </c>
      <c r="I17" s="84"/>
    </row>
    <row r="18" spans="1:9" ht="15.75" customHeight="1" x14ac:dyDescent="0.2">
      <c r="A18" s="85"/>
      <c r="B18" s="86"/>
      <c r="C18" s="87">
        <v>5</v>
      </c>
      <c r="D18" s="89" t="s">
        <v>108</v>
      </c>
      <c r="E18" s="129" t="s">
        <v>45</v>
      </c>
      <c r="F18" s="139">
        <v>16</v>
      </c>
      <c r="G18" s="88"/>
      <c r="H18" s="60">
        <f>F18*G18</f>
        <v>0</v>
      </c>
      <c r="I18" s="84"/>
    </row>
    <row r="19" spans="1:9" ht="15.75" customHeight="1" x14ac:dyDescent="0.2">
      <c r="A19" s="85"/>
      <c r="B19" s="86"/>
      <c r="C19" s="87">
        <v>6</v>
      </c>
      <c r="D19" s="89" t="s">
        <v>180</v>
      </c>
      <c r="E19" s="129" t="s">
        <v>38</v>
      </c>
      <c r="F19" s="139">
        <v>1300</v>
      </c>
      <c r="G19" s="88"/>
      <c r="H19" s="60">
        <f t="shared" si="0"/>
        <v>0</v>
      </c>
      <c r="I19" s="84"/>
    </row>
    <row r="20" spans="1:9" ht="15.75" customHeight="1" x14ac:dyDescent="0.2">
      <c r="A20" s="85"/>
      <c r="B20" s="86"/>
      <c r="C20" s="87">
        <v>7</v>
      </c>
      <c r="D20" s="89" t="s">
        <v>106</v>
      </c>
      <c r="E20" s="129" t="s">
        <v>45</v>
      </c>
      <c r="F20" s="139">
        <v>33</v>
      </c>
      <c r="G20" s="88"/>
      <c r="H20" s="60">
        <f t="shared" si="0"/>
        <v>0</v>
      </c>
      <c r="I20" s="84"/>
    </row>
    <row r="21" spans="1:9" ht="15.75" customHeight="1" x14ac:dyDescent="0.2">
      <c r="A21" s="85"/>
      <c r="B21" s="86"/>
      <c r="C21" s="87">
        <v>8</v>
      </c>
      <c r="D21" s="89" t="s">
        <v>104</v>
      </c>
      <c r="E21" s="129" t="s">
        <v>39</v>
      </c>
      <c r="F21" s="139">
        <v>5</v>
      </c>
      <c r="G21" s="88"/>
      <c r="H21" s="60">
        <f t="shared" si="0"/>
        <v>0</v>
      </c>
      <c r="I21" s="84"/>
    </row>
    <row r="22" spans="1:9" ht="15.75" customHeight="1" x14ac:dyDescent="0.2">
      <c r="A22" s="85"/>
      <c r="B22" s="86"/>
      <c r="C22" s="87">
        <v>9</v>
      </c>
      <c r="D22" s="89" t="s">
        <v>184</v>
      </c>
      <c r="E22" s="129" t="s">
        <v>38</v>
      </c>
      <c r="F22" s="139">
        <v>2600</v>
      </c>
      <c r="G22" s="88"/>
      <c r="H22" s="60">
        <f t="shared" si="0"/>
        <v>0</v>
      </c>
      <c r="I22" s="84"/>
    </row>
    <row r="23" spans="1:9" ht="15.75" customHeight="1" x14ac:dyDescent="0.2">
      <c r="A23" s="85"/>
      <c r="B23" s="86"/>
      <c r="C23" s="87">
        <v>10</v>
      </c>
      <c r="D23" s="89" t="s">
        <v>105</v>
      </c>
      <c r="E23" s="129" t="s">
        <v>39</v>
      </c>
      <c r="F23" s="139">
        <v>13</v>
      </c>
      <c r="G23" s="88"/>
      <c r="H23" s="60">
        <f t="shared" si="0"/>
        <v>0</v>
      </c>
      <c r="I23" s="84"/>
    </row>
    <row r="24" spans="1:9" ht="15.75" customHeight="1" x14ac:dyDescent="0.2">
      <c r="A24" s="85"/>
      <c r="B24" s="86"/>
      <c r="C24" s="87">
        <v>11</v>
      </c>
      <c r="D24" s="89" t="s">
        <v>119</v>
      </c>
      <c r="E24" s="129" t="s">
        <v>10</v>
      </c>
      <c r="F24" s="139">
        <v>1</v>
      </c>
      <c r="G24" s="88"/>
      <c r="H24" s="60">
        <f t="shared" si="0"/>
        <v>0</v>
      </c>
      <c r="I24" s="84"/>
    </row>
    <row r="25" spans="1:9" ht="15.75" customHeight="1" x14ac:dyDescent="0.2">
      <c r="A25" s="85"/>
      <c r="B25" s="86"/>
      <c r="C25" s="84">
        <v>12</v>
      </c>
      <c r="D25" s="89" t="s">
        <v>181</v>
      </c>
      <c r="E25" s="129" t="s">
        <v>39</v>
      </c>
      <c r="F25" s="139">
        <v>1</v>
      </c>
      <c r="G25" s="88"/>
      <c r="H25" s="60">
        <f t="shared" si="0"/>
        <v>0</v>
      </c>
      <c r="I25" s="84"/>
    </row>
    <row r="26" spans="1:9" ht="15.75" customHeight="1" x14ac:dyDescent="0.2">
      <c r="A26" s="85"/>
      <c r="B26" s="86"/>
      <c r="C26" s="87"/>
      <c r="D26" s="89"/>
      <c r="E26" s="129"/>
      <c r="F26" s="139"/>
      <c r="G26" s="88"/>
      <c r="H26" s="60">
        <f t="shared" si="0"/>
        <v>0</v>
      </c>
      <c r="I26" s="84"/>
    </row>
    <row r="27" spans="1:9" ht="15.75" customHeight="1" x14ac:dyDescent="0.2">
      <c r="A27" s="79"/>
      <c r="B27" s="80">
        <v>2</v>
      </c>
      <c r="C27" s="81"/>
      <c r="D27" s="82" t="s">
        <v>134</v>
      </c>
      <c r="E27" s="128"/>
      <c r="F27" s="138"/>
      <c r="G27" s="90"/>
      <c r="H27" s="60">
        <f t="shared" si="0"/>
        <v>0</v>
      </c>
      <c r="I27" s="84"/>
    </row>
    <row r="28" spans="1:9" ht="15.75" customHeight="1" x14ac:dyDescent="0.2">
      <c r="A28" s="79"/>
      <c r="B28" s="80"/>
      <c r="C28" s="81">
        <v>1</v>
      </c>
      <c r="D28" s="89" t="s">
        <v>231</v>
      </c>
      <c r="E28" s="129" t="s">
        <v>37</v>
      </c>
      <c r="F28" s="138">
        <v>500</v>
      </c>
      <c r="G28" s="90"/>
      <c r="H28" s="60">
        <f>F28*G28</f>
        <v>0</v>
      </c>
      <c r="I28" s="84"/>
    </row>
    <row r="29" spans="1:9" ht="15.75" customHeight="1" x14ac:dyDescent="0.2">
      <c r="A29" s="79"/>
      <c r="B29" s="80"/>
      <c r="C29" s="81">
        <v>2</v>
      </c>
      <c r="D29" s="89" t="s">
        <v>115</v>
      </c>
      <c r="E29" s="129" t="s">
        <v>37</v>
      </c>
      <c r="F29" s="138">
        <f>2500-F28</f>
        <v>2000</v>
      </c>
      <c r="G29" s="90"/>
      <c r="H29" s="60">
        <f>F29*G29</f>
        <v>0</v>
      </c>
      <c r="I29" s="84"/>
    </row>
    <row r="30" spans="1:9" ht="15.75" customHeight="1" x14ac:dyDescent="0.2">
      <c r="A30" s="79"/>
      <c r="B30" s="80"/>
      <c r="C30" s="81">
        <v>3</v>
      </c>
      <c r="D30" s="89" t="s">
        <v>100</v>
      </c>
      <c r="E30" s="129" t="s">
        <v>37</v>
      </c>
      <c r="F30" s="138">
        <f>17500-F31-F34</f>
        <v>15100</v>
      </c>
      <c r="G30" s="90"/>
      <c r="H30" s="60">
        <f>F30*G30</f>
        <v>0</v>
      </c>
      <c r="I30" s="84"/>
    </row>
    <row r="31" spans="1:9" ht="15.75" customHeight="1" x14ac:dyDescent="0.2">
      <c r="A31" s="79"/>
      <c r="B31" s="80"/>
      <c r="C31" s="81">
        <v>4</v>
      </c>
      <c r="D31" s="89" t="s">
        <v>172</v>
      </c>
      <c r="E31" s="129" t="s">
        <v>37</v>
      </c>
      <c r="F31" s="138">
        <v>500</v>
      </c>
      <c r="G31" s="90"/>
      <c r="H31" s="60">
        <f t="shared" ref="H31:H34" si="1">F31*G31</f>
        <v>0</v>
      </c>
      <c r="I31" s="84"/>
    </row>
    <row r="32" spans="1:9" ht="15.75" customHeight="1" x14ac:dyDescent="0.2">
      <c r="A32" s="79"/>
      <c r="B32" s="80"/>
      <c r="C32" s="81">
        <v>5</v>
      </c>
      <c r="D32" s="89" t="s">
        <v>232</v>
      </c>
      <c r="E32" s="129" t="s">
        <v>37</v>
      </c>
      <c r="F32" s="138">
        <v>15000</v>
      </c>
      <c r="G32" s="90"/>
      <c r="H32" s="60">
        <f t="shared" si="1"/>
        <v>0</v>
      </c>
      <c r="I32" s="84"/>
    </row>
    <row r="33" spans="1:9" ht="15.75" customHeight="1" x14ac:dyDescent="0.2">
      <c r="A33" s="79"/>
      <c r="B33" s="80"/>
      <c r="C33" s="81">
        <v>6</v>
      </c>
      <c r="D33" s="89" t="s">
        <v>226</v>
      </c>
      <c r="E33" s="129" t="s">
        <v>37</v>
      </c>
      <c r="F33" s="138">
        <v>100</v>
      </c>
      <c r="G33" s="90"/>
      <c r="H33" s="60">
        <f t="shared" si="1"/>
        <v>0</v>
      </c>
      <c r="I33" s="84"/>
    </row>
    <row r="34" spans="1:9" ht="15.75" customHeight="1" x14ac:dyDescent="0.2">
      <c r="A34" s="79"/>
      <c r="B34" s="80"/>
      <c r="C34" s="81">
        <v>7</v>
      </c>
      <c r="D34" s="89" t="s">
        <v>225</v>
      </c>
      <c r="E34" s="129" t="s">
        <v>37</v>
      </c>
      <c r="F34" s="138">
        <v>1900</v>
      </c>
      <c r="G34" s="90"/>
      <c r="H34" s="60">
        <f t="shared" si="1"/>
        <v>0</v>
      </c>
      <c r="I34" s="84"/>
    </row>
    <row r="35" spans="1:9" ht="15.75" customHeight="1" x14ac:dyDescent="0.2">
      <c r="A35" s="79"/>
      <c r="B35" s="80"/>
      <c r="C35" s="81"/>
      <c r="D35" s="89"/>
      <c r="E35" s="129"/>
      <c r="F35" s="138"/>
      <c r="G35" s="90"/>
      <c r="H35" s="60"/>
      <c r="I35" s="84"/>
    </row>
    <row r="36" spans="1:9" ht="15.75" customHeight="1" x14ac:dyDescent="0.2">
      <c r="A36" s="79"/>
      <c r="B36" s="80">
        <v>3</v>
      </c>
      <c r="C36" s="81"/>
      <c r="D36" s="89" t="s">
        <v>146</v>
      </c>
      <c r="E36" s="129"/>
      <c r="F36" s="138"/>
      <c r="G36" s="90"/>
      <c r="H36" s="60"/>
      <c r="I36" s="84"/>
    </row>
    <row r="37" spans="1:9" s="84" customFormat="1" ht="15.75" customHeight="1" x14ac:dyDescent="0.2">
      <c r="A37" s="85"/>
      <c r="B37" s="86"/>
      <c r="C37" s="87">
        <v>1</v>
      </c>
      <c r="D37" s="89" t="s">
        <v>129</v>
      </c>
      <c r="E37" s="129" t="s">
        <v>37</v>
      </c>
      <c r="F37" s="139">
        <v>400</v>
      </c>
      <c r="G37" s="88"/>
      <c r="H37" s="60">
        <f>F37*G37</f>
        <v>0</v>
      </c>
    </row>
    <row r="38" spans="1:9" s="84" customFormat="1" ht="15.75" customHeight="1" x14ac:dyDescent="0.2">
      <c r="A38" s="85"/>
      <c r="B38" s="86"/>
      <c r="C38" s="87">
        <v>2</v>
      </c>
      <c r="D38" s="89" t="s">
        <v>117</v>
      </c>
      <c r="E38" s="129" t="s">
        <v>37</v>
      </c>
      <c r="F38" s="139">
        <v>1500</v>
      </c>
      <c r="G38" s="88"/>
      <c r="H38" s="60">
        <f>F38*G38</f>
        <v>0</v>
      </c>
    </row>
    <row r="39" spans="1:9" ht="15.75" customHeight="1" x14ac:dyDescent="0.2">
      <c r="A39" s="79"/>
      <c r="B39" s="80"/>
      <c r="C39" s="81"/>
      <c r="D39" s="89"/>
      <c r="E39" s="129"/>
      <c r="F39" s="138"/>
      <c r="G39" s="90"/>
      <c r="H39" s="60"/>
      <c r="I39" s="84"/>
    </row>
    <row r="40" spans="1:9" ht="15.75" customHeight="1" x14ac:dyDescent="0.2">
      <c r="A40" s="79"/>
      <c r="B40" s="80">
        <v>4</v>
      </c>
      <c r="C40" s="81"/>
      <c r="D40" s="89" t="s">
        <v>136</v>
      </c>
      <c r="E40" s="129"/>
      <c r="F40" s="138"/>
      <c r="G40" s="90"/>
      <c r="H40" s="60"/>
      <c r="I40" s="84"/>
    </row>
    <row r="41" spans="1:9" ht="15.75" customHeight="1" x14ac:dyDescent="0.2">
      <c r="A41" s="79"/>
      <c r="B41" s="80"/>
      <c r="C41" s="81">
        <v>1</v>
      </c>
      <c r="D41" s="89" t="s">
        <v>137</v>
      </c>
      <c r="E41" s="129" t="s">
        <v>10</v>
      </c>
      <c r="F41" s="138">
        <v>1</v>
      </c>
      <c r="G41" s="90"/>
      <c r="H41" s="60">
        <f>F41*G41</f>
        <v>0</v>
      </c>
      <c r="I41" s="84"/>
    </row>
    <row r="42" spans="1:9" ht="15.75" customHeight="1" x14ac:dyDescent="0.2">
      <c r="A42" s="79"/>
      <c r="B42" s="80"/>
      <c r="C42" s="81">
        <v>2</v>
      </c>
      <c r="D42" s="89" t="s">
        <v>138</v>
      </c>
      <c r="E42" s="129" t="s">
        <v>139</v>
      </c>
      <c r="F42" s="138">
        <v>14</v>
      </c>
      <c r="G42" s="90"/>
      <c r="H42" s="60">
        <f t="shared" ref="H42:H45" si="2">F42*G42</f>
        <v>0</v>
      </c>
      <c r="I42" s="84"/>
    </row>
    <row r="43" spans="1:9" ht="15.75" customHeight="1" x14ac:dyDescent="0.2">
      <c r="A43" s="79"/>
      <c r="B43" s="80"/>
      <c r="C43" s="81">
        <v>3</v>
      </c>
      <c r="D43" s="89" t="s">
        <v>140</v>
      </c>
      <c r="E43" s="129" t="s">
        <v>39</v>
      </c>
      <c r="F43" s="138">
        <v>2</v>
      </c>
      <c r="G43" s="90"/>
      <c r="H43" s="60">
        <f t="shared" si="2"/>
        <v>0</v>
      </c>
      <c r="I43" s="84"/>
    </row>
    <row r="44" spans="1:9" ht="15.75" customHeight="1" x14ac:dyDescent="0.2">
      <c r="A44" s="79"/>
      <c r="B44" s="80"/>
      <c r="C44" s="81">
        <v>4</v>
      </c>
      <c r="D44" s="89" t="s">
        <v>141</v>
      </c>
      <c r="E44" s="129" t="s">
        <v>39</v>
      </c>
      <c r="F44" s="138">
        <v>1</v>
      </c>
      <c r="G44" s="90"/>
      <c r="H44" s="60">
        <f t="shared" si="2"/>
        <v>0</v>
      </c>
      <c r="I44" s="84"/>
    </row>
    <row r="45" spans="1:9" ht="15.75" customHeight="1" x14ac:dyDescent="0.2">
      <c r="A45" s="79"/>
      <c r="B45" s="80"/>
      <c r="C45" s="81">
        <v>5</v>
      </c>
      <c r="D45" s="89" t="s">
        <v>142</v>
      </c>
      <c r="E45" s="129" t="s">
        <v>139</v>
      </c>
      <c r="F45" s="138">
        <v>14</v>
      </c>
      <c r="G45" s="90"/>
      <c r="H45" s="60">
        <f t="shared" si="2"/>
        <v>0</v>
      </c>
      <c r="I45" s="84"/>
    </row>
    <row r="46" spans="1:9" ht="15.75" customHeight="1" x14ac:dyDescent="0.2">
      <c r="A46" s="79"/>
      <c r="B46" s="80"/>
      <c r="C46" s="81">
        <v>6</v>
      </c>
      <c r="D46" s="89" t="s">
        <v>143</v>
      </c>
      <c r="E46" s="129" t="s">
        <v>186</v>
      </c>
      <c r="F46" s="138"/>
      <c r="G46" s="90"/>
      <c r="H46" s="60"/>
      <c r="I46" s="84"/>
    </row>
    <row r="47" spans="1:9" ht="15.75" customHeight="1" x14ac:dyDescent="0.2">
      <c r="A47" s="79"/>
      <c r="B47" s="80"/>
      <c r="C47" s="81"/>
      <c r="D47" s="89"/>
      <c r="E47" s="129"/>
      <c r="F47" s="138"/>
      <c r="G47" s="90"/>
      <c r="H47" s="60"/>
      <c r="I47" s="84"/>
    </row>
    <row r="48" spans="1:9" ht="15.75" customHeight="1" x14ac:dyDescent="0.2">
      <c r="A48" s="85"/>
      <c r="B48" s="86">
        <v>5</v>
      </c>
      <c r="C48" s="87"/>
      <c r="D48" s="89" t="s">
        <v>32</v>
      </c>
      <c r="E48" s="129"/>
      <c r="F48" s="139"/>
      <c r="G48" s="88"/>
      <c r="H48" s="60">
        <f t="shared" si="0"/>
        <v>0</v>
      </c>
      <c r="I48" s="121"/>
    </row>
    <row r="49" spans="1:9" s="84" customFormat="1" ht="15.75" customHeight="1" x14ac:dyDescent="0.2">
      <c r="A49" s="85"/>
      <c r="B49" s="86"/>
      <c r="C49" s="87">
        <v>1</v>
      </c>
      <c r="D49" s="89" t="s">
        <v>147</v>
      </c>
      <c r="E49" s="129" t="s">
        <v>37</v>
      </c>
      <c r="F49" s="139">
        <v>400</v>
      </c>
      <c r="G49" s="88"/>
      <c r="H49" s="60">
        <f>F49*G49</f>
        <v>0</v>
      </c>
    </row>
    <row r="50" spans="1:9" s="84" customFormat="1" ht="15.75" customHeight="1" x14ac:dyDescent="0.2">
      <c r="A50" s="85"/>
      <c r="B50" s="86"/>
      <c r="C50" s="87">
        <v>2</v>
      </c>
      <c r="D50" s="89" t="s">
        <v>194</v>
      </c>
      <c r="E50" s="129" t="s">
        <v>37</v>
      </c>
      <c r="F50" s="139">
        <v>4700</v>
      </c>
      <c r="G50" s="88"/>
      <c r="H50" s="60">
        <f t="shared" ref="H50:H51" si="3">F50*G50</f>
        <v>0</v>
      </c>
    </row>
    <row r="51" spans="1:9" s="84" customFormat="1" ht="15.75" customHeight="1" x14ac:dyDescent="0.2">
      <c r="A51" s="85"/>
      <c r="B51" s="86"/>
      <c r="C51" s="87">
        <v>3</v>
      </c>
      <c r="D51" s="89" t="s">
        <v>149</v>
      </c>
      <c r="E51" s="129" t="s">
        <v>37</v>
      </c>
      <c r="F51" s="139">
        <v>50</v>
      </c>
      <c r="G51" s="88"/>
      <c r="H51" s="60">
        <f t="shared" si="3"/>
        <v>0</v>
      </c>
    </row>
    <row r="52" spans="1:9" ht="15.75" customHeight="1" x14ac:dyDescent="0.2">
      <c r="A52" s="79"/>
      <c r="B52" s="80"/>
      <c r="C52" s="81"/>
      <c r="D52" s="82"/>
      <c r="E52" s="128"/>
      <c r="F52" s="138"/>
      <c r="G52" s="90"/>
      <c r="H52" s="60">
        <f t="shared" si="0"/>
        <v>0</v>
      </c>
      <c r="I52" s="84"/>
    </row>
    <row r="53" spans="1:9" ht="15.75" customHeight="1" x14ac:dyDescent="0.2">
      <c r="A53" s="94"/>
      <c r="B53" s="95">
        <v>6</v>
      </c>
      <c r="C53" s="81"/>
      <c r="D53" s="82" t="s">
        <v>35</v>
      </c>
      <c r="E53" s="128"/>
      <c r="F53" s="138"/>
      <c r="G53" s="90"/>
      <c r="H53" s="60">
        <f t="shared" si="0"/>
        <v>0</v>
      </c>
      <c r="I53" s="84"/>
    </row>
    <row r="54" spans="1:9" ht="15.75" customHeight="1" x14ac:dyDescent="0.2">
      <c r="A54" s="85"/>
      <c r="B54" s="86"/>
      <c r="C54" s="81">
        <v>2</v>
      </c>
      <c r="D54" s="89" t="s">
        <v>148</v>
      </c>
      <c r="E54" s="129" t="s">
        <v>38</v>
      </c>
      <c r="F54" s="139">
        <v>5000</v>
      </c>
      <c r="G54" s="88"/>
      <c r="H54" s="60">
        <f t="shared" si="0"/>
        <v>0</v>
      </c>
      <c r="I54" s="84"/>
    </row>
    <row r="55" spans="1:9" ht="15.75" customHeight="1" x14ac:dyDescent="0.2">
      <c r="A55" s="85"/>
      <c r="B55" s="86"/>
      <c r="C55" s="81">
        <v>3</v>
      </c>
      <c r="D55" s="89" t="s">
        <v>135</v>
      </c>
      <c r="E55" s="129" t="s">
        <v>38</v>
      </c>
      <c r="F55" s="139">
        <v>160</v>
      </c>
      <c r="G55" s="88"/>
      <c r="H55" s="60">
        <f t="shared" si="0"/>
        <v>0</v>
      </c>
      <c r="I55" s="84"/>
    </row>
    <row r="56" spans="1:9" ht="15.75" customHeight="1" x14ac:dyDescent="0.2">
      <c r="A56" s="85"/>
      <c r="B56" s="86"/>
      <c r="C56" s="81">
        <v>4</v>
      </c>
      <c r="D56" s="89" t="s">
        <v>112</v>
      </c>
      <c r="E56" s="129" t="s">
        <v>38</v>
      </c>
      <c r="F56" s="139">
        <v>150</v>
      </c>
      <c r="G56" s="88"/>
      <c r="H56" s="60">
        <f t="shared" si="0"/>
        <v>0</v>
      </c>
      <c r="I56" s="84"/>
    </row>
    <row r="57" spans="1:9" ht="15.75" customHeight="1" x14ac:dyDescent="0.2">
      <c r="A57" s="85"/>
      <c r="B57" s="86"/>
      <c r="C57" s="81">
        <v>5</v>
      </c>
      <c r="D57" s="89" t="s">
        <v>176</v>
      </c>
      <c r="E57" s="129" t="s">
        <v>37</v>
      </c>
      <c r="F57" s="139">
        <v>38</v>
      </c>
      <c r="G57" s="88"/>
      <c r="H57" s="60">
        <f t="shared" si="0"/>
        <v>0</v>
      </c>
      <c r="I57" s="84"/>
    </row>
    <row r="58" spans="1:9" ht="15.75" customHeight="1" x14ac:dyDescent="0.2">
      <c r="A58" s="85"/>
      <c r="B58" s="86"/>
      <c r="C58" s="81">
        <v>6</v>
      </c>
      <c r="D58" s="89" t="s">
        <v>177</v>
      </c>
      <c r="E58" s="129" t="s">
        <v>37</v>
      </c>
      <c r="F58" s="139">
        <v>14</v>
      </c>
      <c r="G58" s="88"/>
      <c r="H58" s="60">
        <f t="shared" si="0"/>
        <v>0</v>
      </c>
      <c r="I58" s="84"/>
    </row>
    <row r="59" spans="1:9" ht="15.75" customHeight="1" x14ac:dyDescent="0.2">
      <c r="A59" s="85"/>
      <c r="B59" s="86"/>
      <c r="C59" s="81">
        <v>7</v>
      </c>
      <c r="D59" s="89" t="s">
        <v>178</v>
      </c>
      <c r="E59" s="129" t="s">
        <v>37</v>
      </c>
      <c r="F59" s="139">
        <v>4</v>
      </c>
      <c r="G59" s="88"/>
      <c r="H59" s="60">
        <f t="shared" si="0"/>
        <v>0</v>
      </c>
      <c r="I59" s="84"/>
    </row>
    <row r="60" spans="1:9" ht="15.75" customHeight="1" x14ac:dyDescent="0.2">
      <c r="A60" s="85"/>
      <c r="B60" s="86"/>
      <c r="C60" s="81">
        <v>8</v>
      </c>
      <c r="D60" s="89" t="s">
        <v>192</v>
      </c>
      <c r="E60" s="129" t="s">
        <v>37</v>
      </c>
      <c r="F60" s="139">
        <v>5</v>
      </c>
      <c r="G60" s="88"/>
      <c r="H60" s="60">
        <f t="shared" si="0"/>
        <v>0</v>
      </c>
      <c r="I60" s="84"/>
    </row>
    <row r="61" spans="1:9" ht="15.75" customHeight="1" x14ac:dyDescent="0.2">
      <c r="A61" s="85"/>
      <c r="B61" s="86"/>
      <c r="C61" s="81">
        <v>9</v>
      </c>
      <c r="D61" s="89" t="s">
        <v>229</v>
      </c>
      <c r="E61" s="129" t="s">
        <v>37</v>
      </c>
      <c r="F61" s="139">
        <v>2400</v>
      </c>
      <c r="G61" s="88"/>
      <c r="H61" s="60">
        <f t="shared" si="0"/>
        <v>0</v>
      </c>
      <c r="I61" s="84"/>
    </row>
    <row r="62" spans="1:9" ht="15.75" customHeight="1" x14ac:dyDescent="0.2">
      <c r="A62" s="85"/>
      <c r="B62" s="86"/>
      <c r="C62" s="81"/>
      <c r="D62" s="89"/>
      <c r="E62" s="129"/>
      <c r="F62" s="139"/>
      <c r="G62" s="88"/>
      <c r="H62" s="60"/>
      <c r="I62" s="84"/>
    </row>
    <row r="63" spans="1:9" ht="15.75" customHeight="1" x14ac:dyDescent="0.2">
      <c r="A63" s="85"/>
      <c r="B63" s="86">
        <v>7</v>
      </c>
      <c r="C63" s="81"/>
      <c r="D63" s="89" t="s">
        <v>55</v>
      </c>
      <c r="E63" s="129"/>
      <c r="F63" s="139"/>
      <c r="G63" s="88"/>
      <c r="H63" s="60"/>
      <c r="I63" s="84"/>
    </row>
    <row r="64" spans="1:9" ht="15.75" customHeight="1" x14ac:dyDescent="0.2">
      <c r="A64" s="85"/>
      <c r="B64" s="86"/>
      <c r="C64" s="81">
        <v>1</v>
      </c>
      <c r="D64" s="89" t="s">
        <v>93</v>
      </c>
      <c r="E64" s="129" t="s">
        <v>39</v>
      </c>
      <c r="F64" s="139">
        <v>7</v>
      </c>
      <c r="G64" s="88"/>
      <c r="H64" s="60">
        <f>F64*G64</f>
        <v>0</v>
      </c>
      <c r="I64" s="84"/>
    </row>
    <row r="65" spans="1:9" ht="15.75" customHeight="1" x14ac:dyDescent="0.2">
      <c r="A65" s="85"/>
      <c r="B65" s="86"/>
      <c r="C65" s="81">
        <v>2</v>
      </c>
      <c r="D65" s="89" t="s">
        <v>187</v>
      </c>
      <c r="E65" s="129" t="s">
        <v>38</v>
      </c>
      <c r="F65" s="139">
        <v>400</v>
      </c>
      <c r="G65" s="88"/>
      <c r="H65" s="60">
        <f>F65*G65</f>
        <v>0</v>
      </c>
      <c r="I65" s="84"/>
    </row>
    <row r="66" spans="1:9" ht="15.75" customHeight="1" x14ac:dyDescent="0.2">
      <c r="A66" s="85"/>
      <c r="B66" s="86"/>
      <c r="C66" s="81">
        <v>3</v>
      </c>
      <c r="D66" s="89" t="s">
        <v>191</v>
      </c>
      <c r="E66" s="129" t="s">
        <v>38</v>
      </c>
      <c r="F66" s="139">
        <v>400</v>
      </c>
      <c r="G66" s="88"/>
      <c r="H66" s="60">
        <f t="shared" ref="H66:H70" si="4">F66*G66</f>
        <v>0</v>
      </c>
      <c r="I66" s="84"/>
    </row>
    <row r="67" spans="1:9" ht="15.75" customHeight="1" x14ac:dyDescent="0.2">
      <c r="A67" s="85"/>
      <c r="B67" s="86"/>
      <c r="C67" s="81">
        <v>4</v>
      </c>
      <c r="D67" s="89" t="s">
        <v>188</v>
      </c>
      <c r="E67" s="129" t="s">
        <v>39</v>
      </c>
      <c r="F67" s="139">
        <v>50</v>
      </c>
      <c r="G67" s="88"/>
      <c r="H67" s="60">
        <f t="shared" si="4"/>
        <v>0</v>
      </c>
      <c r="I67" s="84"/>
    </row>
    <row r="68" spans="1:9" ht="15.75" customHeight="1" x14ac:dyDescent="0.2">
      <c r="A68" s="85"/>
      <c r="B68" s="86"/>
      <c r="C68" s="81">
        <v>5</v>
      </c>
      <c r="D68" s="89" t="s">
        <v>189</v>
      </c>
      <c r="E68" s="129" t="s">
        <v>139</v>
      </c>
      <c r="F68" s="139">
        <v>100</v>
      </c>
      <c r="G68" s="88"/>
      <c r="H68" s="60">
        <f t="shared" si="4"/>
        <v>0</v>
      </c>
      <c r="I68" s="84"/>
    </row>
    <row r="69" spans="1:9" ht="15.75" customHeight="1" x14ac:dyDescent="0.2">
      <c r="A69" s="85"/>
      <c r="B69" s="86"/>
      <c r="C69" s="81">
        <v>6</v>
      </c>
      <c r="D69" s="89" t="s">
        <v>209</v>
      </c>
      <c r="E69" s="129" t="s">
        <v>39</v>
      </c>
      <c r="F69" s="139">
        <v>2</v>
      </c>
      <c r="G69" s="88"/>
      <c r="H69" s="60">
        <f t="shared" si="4"/>
        <v>0</v>
      </c>
      <c r="I69" s="84"/>
    </row>
    <row r="70" spans="1:9" ht="15.75" customHeight="1" x14ac:dyDescent="0.2">
      <c r="A70" s="85"/>
      <c r="B70" s="86"/>
      <c r="C70" s="81">
        <v>7</v>
      </c>
      <c r="D70" s="89" t="s">
        <v>190</v>
      </c>
      <c r="E70" s="129" t="s">
        <v>39</v>
      </c>
      <c r="F70" s="139">
        <v>2</v>
      </c>
      <c r="G70" s="88"/>
      <c r="H70" s="60">
        <f t="shared" si="4"/>
        <v>0</v>
      </c>
      <c r="I70" s="84"/>
    </row>
    <row r="71" spans="1:9" ht="15.75" customHeight="1" x14ac:dyDescent="0.2">
      <c r="A71" s="79"/>
      <c r="B71" s="80"/>
      <c r="C71" s="81"/>
      <c r="D71" s="82"/>
      <c r="E71" s="128"/>
      <c r="F71" s="138"/>
      <c r="G71" s="90"/>
      <c r="H71" s="60">
        <f t="shared" ref="H71" si="5">F71*G71</f>
        <v>0</v>
      </c>
      <c r="I71" s="84"/>
    </row>
    <row r="72" spans="1:9" ht="15.75" customHeight="1" thickBot="1" x14ac:dyDescent="0.25">
      <c r="A72" s="79"/>
      <c r="B72" s="80"/>
      <c r="C72" s="81"/>
      <c r="D72" s="107" t="s">
        <v>41</v>
      </c>
      <c r="E72" s="128"/>
      <c r="F72" s="138"/>
      <c r="G72" s="90"/>
      <c r="H72" s="64">
        <f>SUM(H14:H71)</f>
        <v>0</v>
      </c>
      <c r="I72" s="84"/>
    </row>
    <row r="73" spans="1:9" ht="15.75" customHeight="1" x14ac:dyDescent="0.2">
      <c r="A73" s="79"/>
      <c r="B73" s="80"/>
      <c r="C73" s="81"/>
      <c r="D73" s="107"/>
      <c r="E73" s="128"/>
      <c r="F73" s="138"/>
      <c r="G73" s="90"/>
      <c r="H73" s="62">
        <f t="shared" ref="H73:H104" si="6">F73*G73</f>
        <v>0</v>
      </c>
      <c r="I73" s="84"/>
    </row>
    <row r="74" spans="1:9" ht="15.75" customHeight="1" x14ac:dyDescent="0.25">
      <c r="A74" s="150">
        <v>4</v>
      </c>
      <c r="B74" s="151"/>
      <c r="C74" s="152"/>
      <c r="D74" s="153" t="s">
        <v>2</v>
      </c>
      <c r="E74" s="149"/>
      <c r="F74" s="156"/>
      <c r="G74" s="157"/>
      <c r="H74" s="158">
        <f t="shared" si="6"/>
        <v>0</v>
      </c>
      <c r="I74" s="84"/>
    </row>
    <row r="75" spans="1:9" ht="15.75" customHeight="1" x14ac:dyDescent="0.25">
      <c r="A75" s="108"/>
      <c r="B75" s="109"/>
      <c r="C75" s="81"/>
      <c r="D75" s="107"/>
      <c r="E75" s="128"/>
      <c r="F75" s="138"/>
      <c r="G75" s="90"/>
      <c r="H75" s="60">
        <f t="shared" si="6"/>
        <v>0</v>
      </c>
      <c r="I75" s="84"/>
    </row>
    <row r="76" spans="1:9" ht="15.75" customHeight="1" x14ac:dyDescent="0.25">
      <c r="A76" s="108"/>
      <c r="B76" s="80">
        <v>1</v>
      </c>
      <c r="C76" s="81"/>
      <c r="D76" s="82" t="s">
        <v>152</v>
      </c>
      <c r="E76" s="129"/>
      <c r="F76" s="138"/>
      <c r="G76" s="90"/>
      <c r="H76" s="60"/>
      <c r="I76" s="84"/>
    </row>
    <row r="77" spans="1:9" ht="15.75" customHeight="1" x14ac:dyDescent="0.25">
      <c r="A77" s="108"/>
      <c r="B77" s="109"/>
      <c r="C77" s="87">
        <v>1</v>
      </c>
      <c r="D77" s="82" t="s">
        <v>170</v>
      </c>
      <c r="E77" s="129" t="s">
        <v>45</v>
      </c>
      <c r="F77" s="138">
        <v>49</v>
      </c>
      <c r="G77" s="90"/>
      <c r="H77" s="60">
        <f>F77*G77</f>
        <v>0</v>
      </c>
      <c r="I77" s="84"/>
    </row>
    <row r="78" spans="1:9" ht="15.75" customHeight="1" x14ac:dyDescent="0.25">
      <c r="A78" s="108"/>
      <c r="B78" s="109"/>
      <c r="C78" s="81"/>
      <c r="D78" s="107"/>
      <c r="E78" s="128"/>
      <c r="F78" s="138"/>
      <c r="G78" s="90"/>
      <c r="H78" s="60"/>
      <c r="I78" s="84"/>
    </row>
    <row r="79" spans="1:9" ht="15.75" customHeight="1" x14ac:dyDescent="0.2">
      <c r="A79" s="79"/>
      <c r="B79" s="80">
        <v>2</v>
      </c>
      <c r="C79" s="81"/>
      <c r="D79" s="82" t="s">
        <v>48</v>
      </c>
      <c r="E79" s="128"/>
      <c r="F79" s="138"/>
      <c r="G79" s="90"/>
      <c r="H79" s="60">
        <f t="shared" si="6"/>
        <v>0</v>
      </c>
      <c r="I79" s="84"/>
    </row>
    <row r="80" spans="1:9" ht="15.75" customHeight="1" x14ac:dyDescent="0.25">
      <c r="A80" s="108"/>
      <c r="B80" s="109"/>
      <c r="C80" s="87">
        <v>1</v>
      </c>
      <c r="D80" s="82" t="s">
        <v>153</v>
      </c>
      <c r="E80" s="129" t="s">
        <v>45</v>
      </c>
      <c r="F80" s="138">
        <v>279</v>
      </c>
      <c r="G80" s="90"/>
      <c r="H80" s="60">
        <f>F80*G80</f>
        <v>0</v>
      </c>
      <c r="I80" s="84"/>
    </row>
    <row r="81" spans="1:9" ht="15.75" customHeight="1" x14ac:dyDescent="0.25">
      <c r="A81" s="108"/>
      <c r="B81" s="109"/>
      <c r="C81" s="87">
        <v>2</v>
      </c>
      <c r="D81" s="82" t="s">
        <v>154</v>
      </c>
      <c r="E81" s="129" t="s">
        <v>45</v>
      </c>
      <c r="F81" s="138">
        <v>241</v>
      </c>
      <c r="G81" s="90"/>
      <c r="H81" s="60">
        <f t="shared" ref="H81:H83" si="7">F81*G81</f>
        <v>0</v>
      </c>
      <c r="I81" s="84"/>
    </row>
    <row r="82" spans="1:9" ht="15.75" customHeight="1" x14ac:dyDescent="0.25">
      <c r="A82" s="108"/>
      <c r="B82" s="109"/>
      <c r="C82" s="87">
        <v>3</v>
      </c>
      <c r="D82" s="82" t="s">
        <v>155</v>
      </c>
      <c r="E82" s="129" t="s">
        <v>45</v>
      </c>
      <c r="F82" s="138">
        <v>173</v>
      </c>
      <c r="G82" s="90"/>
      <c r="H82" s="60">
        <f t="shared" si="7"/>
        <v>0</v>
      </c>
      <c r="I82" s="84"/>
    </row>
    <row r="83" spans="1:9" ht="15.75" customHeight="1" x14ac:dyDescent="0.25">
      <c r="A83" s="108"/>
      <c r="B83" s="109"/>
      <c r="C83" s="87">
        <v>4</v>
      </c>
      <c r="D83" s="82" t="s">
        <v>156</v>
      </c>
      <c r="E83" s="129" t="s">
        <v>45</v>
      </c>
      <c r="F83" s="138">
        <v>291</v>
      </c>
      <c r="G83" s="90"/>
      <c r="H83" s="60">
        <f t="shared" si="7"/>
        <v>0</v>
      </c>
      <c r="I83" s="84"/>
    </row>
    <row r="84" spans="1:9" ht="15.75" customHeight="1" x14ac:dyDescent="0.2">
      <c r="A84" s="116"/>
      <c r="B84" s="117"/>
      <c r="C84" s="95"/>
      <c r="D84" s="82"/>
      <c r="E84" s="128"/>
      <c r="F84" s="138"/>
      <c r="G84" s="90"/>
      <c r="H84" s="60">
        <f t="shared" ref="H84:H89" si="8">F84*G84</f>
        <v>0</v>
      </c>
      <c r="I84" s="84"/>
    </row>
    <row r="85" spans="1:9" ht="15.75" customHeight="1" x14ac:dyDescent="0.2">
      <c r="A85" s="85"/>
      <c r="B85" s="80">
        <v>3</v>
      </c>
      <c r="C85" s="91"/>
      <c r="D85" s="89" t="s">
        <v>36</v>
      </c>
      <c r="E85" s="129"/>
      <c r="F85" s="139"/>
      <c r="G85" s="88"/>
      <c r="H85" s="60">
        <f t="shared" si="8"/>
        <v>0</v>
      </c>
      <c r="I85" s="84"/>
    </row>
    <row r="86" spans="1:9" ht="30" x14ac:dyDescent="0.2">
      <c r="A86" s="85"/>
      <c r="B86" s="80"/>
      <c r="C86" s="91">
        <v>1</v>
      </c>
      <c r="D86" s="89" t="s">
        <v>213</v>
      </c>
      <c r="E86" s="129" t="s">
        <v>39</v>
      </c>
      <c r="F86" s="139">
        <v>57</v>
      </c>
      <c r="G86" s="88"/>
      <c r="H86" s="60">
        <f t="shared" si="8"/>
        <v>0</v>
      </c>
      <c r="I86" s="84"/>
    </row>
    <row r="87" spans="1:9" ht="15.75" customHeight="1" x14ac:dyDescent="0.2">
      <c r="A87" s="85"/>
      <c r="B87" s="80"/>
      <c r="C87" s="87">
        <v>2</v>
      </c>
      <c r="D87" s="89" t="s">
        <v>157</v>
      </c>
      <c r="E87" s="129" t="s">
        <v>39</v>
      </c>
      <c r="F87" s="139">
        <v>10</v>
      </c>
      <c r="G87" s="88"/>
      <c r="H87" s="60">
        <f t="shared" si="8"/>
        <v>0</v>
      </c>
      <c r="I87" s="84"/>
    </row>
    <row r="88" spans="1:9" ht="15.75" customHeight="1" x14ac:dyDescent="0.2">
      <c r="A88" s="85"/>
      <c r="B88" s="80"/>
      <c r="C88" s="87">
        <v>3</v>
      </c>
      <c r="D88" s="89" t="s">
        <v>158</v>
      </c>
      <c r="E88" s="129" t="s">
        <v>39</v>
      </c>
      <c r="F88" s="139">
        <v>6</v>
      </c>
      <c r="G88" s="88"/>
      <c r="H88" s="60">
        <f t="shared" si="8"/>
        <v>0</v>
      </c>
      <c r="I88" s="84"/>
    </row>
    <row r="89" spans="1:9" ht="15.75" customHeight="1" x14ac:dyDescent="0.2">
      <c r="A89" s="85"/>
      <c r="B89" s="80"/>
      <c r="C89" s="87">
        <v>4</v>
      </c>
      <c r="D89" s="89" t="s">
        <v>230</v>
      </c>
      <c r="E89" s="129" t="s">
        <v>39</v>
      </c>
      <c r="F89" s="139">
        <v>1</v>
      </c>
      <c r="G89" s="88"/>
      <c r="H89" s="60">
        <f t="shared" si="8"/>
        <v>0</v>
      </c>
      <c r="I89" s="84"/>
    </row>
    <row r="90" spans="1:9" ht="15.75" customHeight="1" x14ac:dyDescent="0.2">
      <c r="A90" s="85"/>
      <c r="B90" s="80"/>
      <c r="C90" s="87"/>
      <c r="D90" s="89"/>
      <c r="E90" s="129"/>
      <c r="F90" s="139"/>
      <c r="G90" s="88"/>
      <c r="H90" s="60"/>
      <c r="I90" s="84"/>
    </row>
    <row r="91" spans="1:9" ht="15.75" customHeight="1" x14ac:dyDescent="0.2">
      <c r="A91" s="85"/>
      <c r="B91" s="80">
        <v>4</v>
      </c>
      <c r="C91" s="87"/>
      <c r="D91" s="89" t="s">
        <v>159</v>
      </c>
      <c r="E91" s="129"/>
      <c r="F91" s="139"/>
      <c r="G91" s="88"/>
      <c r="H91" s="60"/>
      <c r="I91" s="84"/>
    </row>
    <row r="92" spans="1:9" ht="15.75" customHeight="1" x14ac:dyDescent="0.2">
      <c r="A92" s="85"/>
      <c r="B92" s="80"/>
      <c r="C92" s="87">
        <v>1</v>
      </c>
      <c r="D92" s="82" t="s">
        <v>171</v>
      </c>
      <c r="E92" s="129" t="s">
        <v>160</v>
      </c>
      <c r="F92" s="139">
        <v>2500</v>
      </c>
      <c r="G92" s="88"/>
      <c r="H92" s="60">
        <f>F92*G92</f>
        <v>0</v>
      </c>
      <c r="I92" s="84"/>
    </row>
    <row r="93" spans="1:9" ht="15.75" customHeight="1" x14ac:dyDescent="0.2">
      <c r="A93" s="85"/>
      <c r="B93" s="80"/>
      <c r="C93" s="87">
        <v>3</v>
      </c>
      <c r="D93" s="82" t="s">
        <v>183</v>
      </c>
      <c r="E93" s="129" t="s">
        <v>160</v>
      </c>
      <c r="F93" s="139">
        <v>10</v>
      </c>
      <c r="G93" s="88"/>
      <c r="H93" s="60">
        <f t="shared" ref="H93:H99" si="9">F93*G93</f>
        <v>0</v>
      </c>
      <c r="I93" s="84"/>
    </row>
    <row r="94" spans="1:9" ht="15.75" customHeight="1" x14ac:dyDescent="0.2">
      <c r="A94" s="85"/>
      <c r="B94" s="80"/>
      <c r="C94" s="87">
        <v>4</v>
      </c>
      <c r="D94" s="82" t="s">
        <v>182</v>
      </c>
      <c r="E94" s="129" t="s">
        <v>161</v>
      </c>
      <c r="F94" s="139">
        <v>250</v>
      </c>
      <c r="G94" s="88"/>
      <c r="H94" s="60">
        <f t="shared" si="9"/>
        <v>0</v>
      </c>
      <c r="I94" s="84"/>
    </row>
    <row r="95" spans="1:9" ht="15.75" customHeight="1" x14ac:dyDescent="0.2">
      <c r="A95" s="85"/>
      <c r="B95" s="80"/>
      <c r="C95" s="87">
        <v>5</v>
      </c>
      <c r="D95" s="82" t="s">
        <v>162</v>
      </c>
      <c r="E95" s="129" t="s">
        <v>39</v>
      </c>
      <c r="F95" s="139">
        <v>1</v>
      </c>
      <c r="G95" s="88"/>
      <c r="H95" s="60">
        <f t="shared" si="9"/>
        <v>0</v>
      </c>
      <c r="I95" s="84"/>
    </row>
    <row r="96" spans="1:9" ht="15.75" customHeight="1" x14ac:dyDescent="0.2">
      <c r="A96" s="85"/>
      <c r="B96" s="80"/>
      <c r="C96" s="87">
        <v>6</v>
      </c>
      <c r="D96" s="82" t="s">
        <v>163</v>
      </c>
      <c r="E96" s="129" t="s">
        <v>39</v>
      </c>
      <c r="F96" s="139">
        <v>1</v>
      </c>
      <c r="G96" s="88"/>
      <c r="H96" s="60">
        <f t="shared" si="9"/>
        <v>0</v>
      </c>
      <c r="I96" s="84"/>
    </row>
    <row r="97" spans="1:9" ht="15.75" customHeight="1" x14ac:dyDescent="0.2">
      <c r="A97" s="85"/>
      <c r="B97" s="80"/>
      <c r="C97" s="87">
        <v>7</v>
      </c>
      <c r="D97" s="82" t="s">
        <v>164</v>
      </c>
      <c r="E97" s="129" t="s">
        <v>39</v>
      </c>
      <c r="F97" s="139">
        <v>1</v>
      </c>
      <c r="G97" s="88"/>
      <c r="H97" s="60">
        <f t="shared" si="9"/>
        <v>0</v>
      </c>
      <c r="I97" s="84"/>
    </row>
    <row r="98" spans="1:9" ht="15.75" customHeight="1" x14ac:dyDescent="0.2">
      <c r="A98" s="85"/>
      <c r="B98" s="80"/>
      <c r="C98" s="87">
        <v>8</v>
      </c>
      <c r="D98" s="82" t="s">
        <v>165</v>
      </c>
      <c r="E98" s="129" t="s">
        <v>39</v>
      </c>
      <c r="F98" s="139">
        <v>1</v>
      </c>
      <c r="G98" s="88"/>
      <c r="H98" s="60">
        <f t="shared" si="9"/>
        <v>0</v>
      </c>
      <c r="I98" s="84"/>
    </row>
    <row r="99" spans="1:9" ht="15.75" customHeight="1" x14ac:dyDescent="0.2">
      <c r="A99" s="85"/>
      <c r="B99" s="80"/>
      <c r="C99" s="87">
        <v>9</v>
      </c>
      <c r="D99" s="82" t="s">
        <v>195</v>
      </c>
      <c r="E99" s="129" t="s">
        <v>45</v>
      </c>
      <c r="F99" s="139">
        <v>95</v>
      </c>
      <c r="G99" s="88"/>
      <c r="H99" s="60">
        <f t="shared" si="9"/>
        <v>0</v>
      </c>
      <c r="I99" s="84"/>
    </row>
    <row r="100" spans="1:9" ht="15.75" customHeight="1" x14ac:dyDescent="0.2">
      <c r="A100" s="85"/>
      <c r="B100" s="80"/>
      <c r="C100" s="87"/>
      <c r="D100" s="82"/>
      <c r="E100" s="129"/>
      <c r="F100" s="139"/>
      <c r="G100" s="88"/>
      <c r="H100" s="60"/>
      <c r="I100" s="84"/>
    </row>
    <row r="101" spans="1:9" ht="15.75" customHeight="1" x14ac:dyDescent="0.2">
      <c r="A101" s="85"/>
      <c r="B101" s="80">
        <v>5</v>
      </c>
      <c r="C101" s="87"/>
      <c r="D101" s="82" t="s">
        <v>166</v>
      </c>
      <c r="E101" s="129"/>
      <c r="F101" s="139"/>
      <c r="G101" s="88"/>
      <c r="H101" s="60"/>
      <c r="I101" s="84"/>
    </row>
    <row r="102" spans="1:9" ht="15.75" customHeight="1" x14ac:dyDescent="0.2">
      <c r="A102" s="85"/>
      <c r="B102" s="80"/>
      <c r="C102" s="87">
        <v>1</v>
      </c>
      <c r="D102" s="82" t="s">
        <v>228</v>
      </c>
      <c r="E102" s="129" t="s">
        <v>39</v>
      </c>
      <c r="F102" s="139">
        <v>2</v>
      </c>
      <c r="G102" s="88"/>
      <c r="H102" s="60">
        <f>F102*G102</f>
        <v>0</v>
      </c>
      <c r="I102" s="84"/>
    </row>
    <row r="103" spans="1:9" ht="15.75" customHeight="1" x14ac:dyDescent="0.2">
      <c r="A103" s="85"/>
      <c r="B103" s="80"/>
      <c r="C103" s="87">
        <v>2</v>
      </c>
      <c r="D103" s="82" t="s">
        <v>227</v>
      </c>
      <c r="E103" s="129" t="s">
        <v>45</v>
      </c>
      <c r="F103" s="139">
        <v>70</v>
      </c>
      <c r="G103" s="88"/>
      <c r="H103" s="60"/>
      <c r="I103" s="84"/>
    </row>
    <row r="104" spans="1:9" ht="15.75" customHeight="1" x14ac:dyDescent="0.25">
      <c r="A104" s="110"/>
      <c r="B104" s="91"/>
      <c r="C104" s="87"/>
      <c r="D104" s="89"/>
      <c r="E104" s="129"/>
      <c r="F104" s="139"/>
      <c r="G104" s="88"/>
      <c r="H104" s="60">
        <f t="shared" si="6"/>
        <v>0</v>
      </c>
      <c r="I104" s="84"/>
    </row>
    <row r="105" spans="1:9" ht="15.75" customHeight="1" thickBot="1" x14ac:dyDescent="0.25">
      <c r="A105" s="79"/>
      <c r="B105" s="80"/>
      <c r="C105" s="111"/>
      <c r="D105" s="107" t="s">
        <v>41</v>
      </c>
      <c r="E105" s="128"/>
      <c r="F105" s="138"/>
      <c r="G105" s="90"/>
      <c r="H105" s="64">
        <f>SUM(H77:H104)</f>
        <v>0</v>
      </c>
      <c r="I105" s="84"/>
    </row>
    <row r="106" spans="1:9" ht="15.75" customHeight="1" x14ac:dyDescent="0.2">
      <c r="A106" s="79"/>
      <c r="B106" s="80"/>
      <c r="C106" s="111"/>
      <c r="D106" s="107"/>
      <c r="E106" s="128"/>
      <c r="F106" s="138"/>
      <c r="G106" s="90"/>
      <c r="H106" s="62">
        <f t="shared" ref="H106" si="10">F106*G106</f>
        <v>0</v>
      </c>
      <c r="I106" s="84"/>
    </row>
    <row r="107" spans="1:9" s="8" customFormat="1" ht="15.75" customHeight="1" x14ac:dyDescent="0.25">
      <c r="A107" s="150">
        <v>5</v>
      </c>
      <c r="B107" s="151"/>
      <c r="C107" s="152"/>
      <c r="D107" s="153" t="s">
        <v>3</v>
      </c>
      <c r="E107" s="159"/>
      <c r="F107" s="156"/>
      <c r="G107" s="157"/>
      <c r="H107" s="158">
        <f t="shared" ref="H107:H112" si="11">F107*G107</f>
        <v>0</v>
      </c>
      <c r="I107" s="84"/>
    </row>
    <row r="108" spans="1:9" ht="15.75" customHeight="1" x14ac:dyDescent="0.2">
      <c r="A108" s="79"/>
      <c r="B108" s="80"/>
      <c r="C108" s="81"/>
      <c r="D108" s="82"/>
      <c r="E108" s="128"/>
      <c r="F108" s="138"/>
      <c r="G108" s="90"/>
      <c r="H108" s="60">
        <f t="shared" si="11"/>
        <v>0</v>
      </c>
      <c r="I108" s="84"/>
    </row>
    <row r="109" spans="1:9" ht="15.75" customHeight="1" x14ac:dyDescent="0.2">
      <c r="A109" s="79"/>
      <c r="B109" s="80">
        <v>1</v>
      </c>
      <c r="C109" s="81"/>
      <c r="D109" s="82" t="s">
        <v>49</v>
      </c>
      <c r="E109" s="129"/>
      <c r="F109" s="138"/>
      <c r="G109" s="90"/>
      <c r="H109" s="60">
        <f t="shared" si="11"/>
        <v>0</v>
      </c>
      <c r="I109" s="84"/>
    </row>
    <row r="110" spans="1:9" ht="15.75" customHeight="1" x14ac:dyDescent="0.2">
      <c r="A110" s="79"/>
      <c r="B110" s="80"/>
      <c r="C110" s="81">
        <v>1</v>
      </c>
      <c r="D110" s="82" t="s">
        <v>59</v>
      </c>
      <c r="E110" s="129" t="s">
        <v>37</v>
      </c>
      <c r="F110" s="138">
        <v>4100</v>
      </c>
      <c r="G110" s="90"/>
      <c r="H110" s="60">
        <f>F110*G110</f>
        <v>0</v>
      </c>
      <c r="I110" s="84"/>
    </row>
    <row r="111" spans="1:9" ht="15.75" customHeight="1" x14ac:dyDescent="0.2">
      <c r="A111" s="79"/>
      <c r="B111" s="80"/>
      <c r="C111" s="81">
        <v>2</v>
      </c>
      <c r="D111" s="82" t="s">
        <v>173</v>
      </c>
      <c r="E111" s="129" t="s">
        <v>37</v>
      </c>
      <c r="F111" s="138">
        <v>1300</v>
      </c>
      <c r="G111" s="90"/>
      <c r="H111" s="60">
        <f>F111*G111</f>
        <v>0</v>
      </c>
      <c r="I111" s="84"/>
    </row>
    <row r="112" spans="1:9" ht="15.75" customHeight="1" x14ac:dyDescent="0.25">
      <c r="A112" s="108"/>
      <c r="B112" s="109"/>
      <c r="C112" s="81"/>
      <c r="D112" s="82"/>
      <c r="E112" s="128"/>
      <c r="F112" s="138"/>
      <c r="G112" s="90"/>
      <c r="H112" s="60">
        <f t="shared" si="11"/>
        <v>0</v>
      </c>
      <c r="I112" s="96"/>
    </row>
    <row r="113" spans="1:9" ht="15.75" customHeight="1" thickBot="1" x14ac:dyDescent="0.25">
      <c r="A113" s="92"/>
      <c r="B113" s="93"/>
      <c r="C113" s="111"/>
      <c r="D113" s="107" t="s">
        <v>41</v>
      </c>
      <c r="E113" s="128"/>
      <c r="F113" s="138"/>
      <c r="G113" s="90"/>
      <c r="H113" s="64">
        <f>SUM(H110:H112)</f>
        <v>0</v>
      </c>
      <c r="I113" s="84"/>
    </row>
    <row r="114" spans="1:9" s="8" customFormat="1" ht="15.75" customHeight="1" thickBot="1" x14ac:dyDescent="0.3">
      <c r="A114" s="177"/>
      <c r="B114" s="178"/>
      <c r="C114" s="179"/>
      <c r="D114" s="180"/>
      <c r="E114" s="181"/>
      <c r="F114" s="182"/>
      <c r="G114" s="183"/>
      <c r="H114" s="63">
        <f t="shared" ref="H114:H119" si="12">F114*G114</f>
        <v>0</v>
      </c>
      <c r="I114" s="84"/>
    </row>
    <row r="115" spans="1:9" ht="15.75" customHeight="1" x14ac:dyDescent="0.25">
      <c r="A115" s="184">
        <v>6</v>
      </c>
      <c r="B115" s="185"/>
      <c r="C115" s="186"/>
      <c r="D115" s="187" t="s">
        <v>4</v>
      </c>
      <c r="E115" s="188"/>
      <c r="F115" s="189"/>
      <c r="G115" s="190"/>
      <c r="H115" s="191"/>
      <c r="I115" s="84"/>
    </row>
    <row r="116" spans="1:9" ht="15.75" customHeight="1" x14ac:dyDescent="0.25">
      <c r="A116" s="79"/>
      <c r="B116" s="80"/>
      <c r="C116" s="81"/>
      <c r="D116" s="107"/>
      <c r="E116" s="130"/>
      <c r="F116" s="138"/>
      <c r="G116" s="90"/>
      <c r="H116" s="60">
        <f t="shared" si="12"/>
        <v>0</v>
      </c>
      <c r="I116" s="96"/>
    </row>
    <row r="117" spans="1:9" ht="15.75" customHeight="1" x14ac:dyDescent="0.25">
      <c r="A117" s="79"/>
      <c r="B117" s="80">
        <v>1</v>
      </c>
      <c r="C117" s="81"/>
      <c r="D117" s="82" t="s">
        <v>50</v>
      </c>
      <c r="E117" s="130"/>
      <c r="F117" s="138"/>
      <c r="G117" s="90"/>
      <c r="H117" s="60">
        <f t="shared" si="12"/>
        <v>0</v>
      </c>
      <c r="I117" s="96"/>
    </row>
    <row r="118" spans="1:9" ht="15.75" customHeight="1" x14ac:dyDescent="0.25">
      <c r="A118" s="79"/>
      <c r="B118" s="80"/>
      <c r="C118" s="81">
        <v>1</v>
      </c>
      <c r="D118" s="82" t="s">
        <v>60</v>
      </c>
      <c r="E118" s="129" t="s">
        <v>37</v>
      </c>
      <c r="F118" s="138">
        <v>1700</v>
      </c>
      <c r="G118" s="90"/>
      <c r="H118" s="60">
        <f t="shared" si="12"/>
        <v>0</v>
      </c>
      <c r="I118" s="96"/>
    </row>
    <row r="119" spans="1:9" ht="15.75" customHeight="1" x14ac:dyDescent="0.25">
      <c r="A119" s="79"/>
      <c r="B119" s="80"/>
      <c r="C119" s="81">
        <v>2</v>
      </c>
      <c r="D119" s="82" t="s">
        <v>193</v>
      </c>
      <c r="E119" s="129" t="s">
        <v>37</v>
      </c>
      <c r="F119" s="138">
        <v>1100</v>
      </c>
      <c r="G119" s="90"/>
      <c r="H119" s="60">
        <f t="shared" si="12"/>
        <v>0</v>
      </c>
      <c r="I119" s="96"/>
    </row>
    <row r="120" spans="1:9" ht="15.75" customHeight="1" x14ac:dyDescent="0.2">
      <c r="A120" s="79"/>
      <c r="B120" s="80"/>
      <c r="C120" s="81"/>
      <c r="D120" s="82"/>
      <c r="E120" s="128"/>
      <c r="F120" s="138"/>
      <c r="G120" s="90"/>
      <c r="H120" s="118"/>
      <c r="I120" s="84"/>
    </row>
    <row r="121" spans="1:9" ht="15.75" customHeight="1" thickBot="1" x14ac:dyDescent="0.25">
      <c r="A121" s="79"/>
      <c r="B121" s="80"/>
      <c r="C121" s="81"/>
      <c r="D121" s="107" t="s">
        <v>41</v>
      </c>
      <c r="E121" s="128"/>
      <c r="F121" s="138"/>
      <c r="G121" s="90"/>
      <c r="H121" s="61">
        <f>SUM(H118:H119)</f>
        <v>0</v>
      </c>
      <c r="I121" s="84"/>
    </row>
    <row r="122" spans="1:9" ht="15.75" customHeight="1" x14ac:dyDescent="0.2">
      <c r="A122" s="79"/>
      <c r="B122" s="80"/>
      <c r="C122" s="81"/>
      <c r="D122" s="107"/>
      <c r="E122" s="128"/>
      <c r="F122" s="138"/>
      <c r="G122" s="90"/>
      <c r="H122" s="115"/>
      <c r="I122" s="84"/>
    </row>
    <row r="123" spans="1:9" ht="15.75" customHeight="1" x14ac:dyDescent="0.25">
      <c r="A123" s="150">
        <v>7</v>
      </c>
      <c r="B123" s="151"/>
      <c r="C123" s="152"/>
      <c r="D123" s="153" t="s">
        <v>5</v>
      </c>
      <c r="E123" s="149"/>
      <c r="F123" s="156"/>
      <c r="G123" s="157"/>
      <c r="H123" s="158"/>
      <c r="I123" s="84"/>
    </row>
    <row r="124" spans="1:9" ht="15.75" customHeight="1" x14ac:dyDescent="0.2">
      <c r="A124" s="85"/>
      <c r="B124" s="86"/>
      <c r="C124" s="87"/>
      <c r="D124" s="89"/>
      <c r="E124" s="129"/>
      <c r="F124" s="139"/>
      <c r="G124" s="88"/>
      <c r="H124" s="60"/>
      <c r="I124" s="84"/>
    </row>
    <row r="125" spans="1:9" ht="15.75" customHeight="1" x14ac:dyDescent="0.2">
      <c r="A125" s="85"/>
      <c r="B125" s="86">
        <v>1</v>
      </c>
      <c r="C125" s="87"/>
      <c r="D125" s="82" t="s">
        <v>46</v>
      </c>
      <c r="E125" s="129"/>
      <c r="F125" s="139"/>
      <c r="G125" s="88"/>
      <c r="H125" s="60"/>
      <c r="I125" s="84"/>
    </row>
    <row r="126" spans="1:9" ht="15.75" customHeight="1" x14ac:dyDescent="0.2">
      <c r="A126" s="85"/>
      <c r="B126" s="86"/>
      <c r="C126" s="87">
        <v>1</v>
      </c>
      <c r="D126" s="82" t="s">
        <v>169</v>
      </c>
      <c r="E126" s="129" t="s">
        <v>38</v>
      </c>
      <c r="F126" s="139">
        <v>360</v>
      </c>
      <c r="G126" s="88"/>
      <c r="H126" s="60">
        <f>F126*G126</f>
        <v>0</v>
      </c>
      <c r="I126" s="84"/>
    </row>
    <row r="127" spans="1:9" ht="15.75" customHeight="1" x14ac:dyDescent="0.2">
      <c r="A127" s="85"/>
      <c r="B127" s="86"/>
      <c r="C127" s="87">
        <v>2</v>
      </c>
      <c r="D127" s="89" t="s">
        <v>97</v>
      </c>
      <c r="E127" s="129" t="s">
        <v>38</v>
      </c>
      <c r="F127" s="139">
        <v>5800</v>
      </c>
      <c r="G127" s="120"/>
      <c r="H127" s="60">
        <f t="shared" ref="H127:H148" si="13">F127*G127</f>
        <v>0</v>
      </c>
      <c r="I127" s="84"/>
    </row>
    <row r="128" spans="1:9" ht="15.75" customHeight="1" x14ac:dyDescent="0.2">
      <c r="A128" s="85"/>
      <c r="B128" s="86"/>
      <c r="C128" s="87">
        <v>3</v>
      </c>
      <c r="D128" s="89" t="s">
        <v>70</v>
      </c>
      <c r="E128" s="129" t="s">
        <v>38</v>
      </c>
      <c r="F128" s="139">
        <v>4600</v>
      </c>
      <c r="G128" s="120"/>
      <c r="H128" s="60">
        <f t="shared" si="13"/>
        <v>0</v>
      </c>
      <c r="I128" s="84"/>
    </row>
    <row r="129" spans="1:9" ht="15.75" customHeight="1" x14ac:dyDescent="0.2">
      <c r="A129" s="85"/>
      <c r="B129" s="86"/>
      <c r="C129" s="87">
        <v>4</v>
      </c>
      <c r="D129" s="89" t="s">
        <v>75</v>
      </c>
      <c r="E129" s="129" t="s">
        <v>38</v>
      </c>
      <c r="F129" s="139">
        <v>791</v>
      </c>
      <c r="G129" s="120"/>
      <c r="H129" s="60">
        <f t="shared" si="13"/>
        <v>0</v>
      </c>
      <c r="I129" s="84"/>
    </row>
    <row r="130" spans="1:9" ht="15.75" customHeight="1" x14ac:dyDescent="0.2">
      <c r="A130" s="85"/>
      <c r="B130" s="86"/>
      <c r="C130" s="87">
        <v>5</v>
      </c>
      <c r="D130" s="89" t="s">
        <v>167</v>
      </c>
      <c r="E130" s="148" t="s">
        <v>67</v>
      </c>
      <c r="F130" s="139">
        <f>((F126+F127+F128+F129)*8)/1000</f>
        <v>92.408000000000001</v>
      </c>
      <c r="G130" s="120"/>
      <c r="H130" s="60">
        <f t="shared" si="13"/>
        <v>0</v>
      </c>
      <c r="I130" s="84"/>
    </row>
    <row r="131" spans="1:9" ht="15.75" customHeight="1" x14ac:dyDescent="0.2">
      <c r="A131" s="85"/>
      <c r="B131" s="86"/>
      <c r="C131" s="87"/>
      <c r="D131" s="89"/>
      <c r="E131" s="129"/>
      <c r="F131" s="139"/>
      <c r="G131" s="120"/>
      <c r="H131" s="60">
        <f t="shared" si="13"/>
        <v>0</v>
      </c>
      <c r="I131" s="84"/>
    </row>
    <row r="132" spans="1:9" ht="15.75" customHeight="1" x14ac:dyDescent="0.2">
      <c r="A132" s="85"/>
      <c r="B132" s="86">
        <v>2</v>
      </c>
      <c r="C132" s="87"/>
      <c r="D132" s="89" t="s">
        <v>47</v>
      </c>
      <c r="E132" s="129"/>
      <c r="F132" s="139"/>
      <c r="G132" s="120"/>
      <c r="H132" s="60">
        <f t="shared" si="13"/>
        <v>0</v>
      </c>
      <c r="I132" s="84"/>
    </row>
    <row r="133" spans="1:9" ht="15.75" customHeight="1" x14ac:dyDescent="0.2">
      <c r="A133" s="85"/>
      <c r="B133" s="86"/>
      <c r="C133" s="87">
        <v>1</v>
      </c>
      <c r="D133" s="89" t="s">
        <v>168</v>
      </c>
      <c r="E133" s="129" t="s">
        <v>38</v>
      </c>
      <c r="F133" s="139">
        <v>360</v>
      </c>
      <c r="G133" s="120"/>
      <c r="H133" s="60">
        <f>F133*G133</f>
        <v>0</v>
      </c>
      <c r="I133" s="84"/>
    </row>
    <row r="134" spans="1:9" ht="15.75" customHeight="1" x14ac:dyDescent="0.2">
      <c r="A134" s="85"/>
      <c r="B134" s="86"/>
      <c r="C134" s="87">
        <v>2</v>
      </c>
      <c r="D134" s="89" t="s">
        <v>72</v>
      </c>
      <c r="E134" s="129" t="s">
        <v>38</v>
      </c>
      <c r="F134" s="139">
        <v>3900</v>
      </c>
      <c r="G134" s="120"/>
      <c r="H134" s="60">
        <f t="shared" si="13"/>
        <v>0</v>
      </c>
      <c r="I134" s="84"/>
    </row>
    <row r="135" spans="1:9" ht="15.75" customHeight="1" x14ac:dyDescent="0.2">
      <c r="A135" s="85"/>
      <c r="B135" s="86"/>
      <c r="C135" s="87">
        <v>3</v>
      </c>
      <c r="D135" s="89" t="s">
        <v>71</v>
      </c>
      <c r="E135" s="129" t="s">
        <v>38</v>
      </c>
      <c r="F135" s="139">
        <v>800</v>
      </c>
      <c r="G135" s="120"/>
      <c r="H135" s="60">
        <f t="shared" si="13"/>
        <v>0</v>
      </c>
      <c r="I135" s="84"/>
    </row>
    <row r="136" spans="1:9" ht="15.75" customHeight="1" x14ac:dyDescent="0.2">
      <c r="A136" s="85"/>
      <c r="B136" s="86"/>
      <c r="C136" s="87">
        <v>4</v>
      </c>
      <c r="D136" s="89" t="s">
        <v>131</v>
      </c>
      <c r="E136" s="148" t="s">
        <v>67</v>
      </c>
      <c r="F136" s="139">
        <f>((F133+F135+F134)*5)/1000</f>
        <v>25.3</v>
      </c>
      <c r="G136" s="120"/>
      <c r="H136" s="60">
        <f t="shared" si="13"/>
        <v>0</v>
      </c>
      <c r="I136" s="84"/>
    </row>
    <row r="137" spans="1:9" ht="15.75" customHeight="1" x14ac:dyDescent="0.2">
      <c r="A137" s="85"/>
      <c r="B137" s="86"/>
      <c r="C137" s="87"/>
      <c r="D137" s="89"/>
      <c r="E137" s="129"/>
      <c r="F137" s="139"/>
      <c r="G137" s="120"/>
      <c r="H137" s="60">
        <f t="shared" si="13"/>
        <v>0</v>
      </c>
      <c r="I137" s="84"/>
    </row>
    <row r="138" spans="1:9" ht="15.75" customHeight="1" x14ac:dyDescent="0.2">
      <c r="A138" s="85"/>
      <c r="B138" s="86">
        <v>3</v>
      </c>
      <c r="C138" s="87"/>
      <c r="D138" s="89" t="s">
        <v>114</v>
      </c>
      <c r="E138" s="129"/>
      <c r="F138" s="139"/>
      <c r="G138" s="120"/>
      <c r="H138" s="60">
        <f t="shared" si="13"/>
        <v>0</v>
      </c>
      <c r="I138" s="84"/>
    </row>
    <row r="139" spans="1:9" ht="15.75" customHeight="1" x14ac:dyDescent="0.2">
      <c r="A139" s="85"/>
      <c r="B139" s="86"/>
      <c r="C139" s="87">
        <v>1</v>
      </c>
      <c r="D139" s="89" t="s">
        <v>73</v>
      </c>
      <c r="E139" s="129" t="s">
        <v>38</v>
      </c>
      <c r="F139" s="139">
        <v>800</v>
      </c>
      <c r="G139" s="120"/>
      <c r="H139" s="60">
        <f t="shared" si="13"/>
        <v>0</v>
      </c>
      <c r="I139" s="84"/>
    </row>
    <row r="140" spans="1:9" ht="15.75" customHeight="1" x14ac:dyDescent="0.2">
      <c r="A140" s="85"/>
      <c r="B140" s="86"/>
      <c r="C140" s="87">
        <v>2</v>
      </c>
      <c r="D140" s="89" t="s">
        <v>130</v>
      </c>
      <c r="E140" s="129" t="s">
        <v>67</v>
      </c>
      <c r="F140" s="139">
        <f>(F139*5)/1000</f>
        <v>4</v>
      </c>
      <c r="G140" s="120"/>
      <c r="H140" s="60">
        <f>F140*G140</f>
        <v>0</v>
      </c>
      <c r="I140" s="84"/>
    </row>
    <row r="141" spans="1:9" ht="15.75" customHeight="1" x14ac:dyDescent="0.2">
      <c r="A141" s="85"/>
      <c r="B141" s="86"/>
      <c r="C141" s="87"/>
      <c r="D141" s="89"/>
      <c r="E141" s="129"/>
      <c r="F141" s="139"/>
      <c r="G141" s="120"/>
      <c r="H141" s="60">
        <f t="shared" si="13"/>
        <v>0</v>
      </c>
      <c r="I141" s="84"/>
    </row>
    <row r="142" spans="1:9" ht="15.75" customHeight="1" x14ac:dyDescent="0.2">
      <c r="A142" s="85"/>
      <c r="B142" s="86">
        <v>4</v>
      </c>
      <c r="C142" s="87"/>
      <c r="D142" s="89" t="s">
        <v>109</v>
      </c>
      <c r="E142" s="129"/>
      <c r="F142" s="139"/>
      <c r="G142" s="120"/>
      <c r="H142" s="60">
        <f t="shared" si="13"/>
        <v>0</v>
      </c>
      <c r="I142" s="84"/>
    </row>
    <row r="143" spans="1:9" ht="15.75" customHeight="1" x14ac:dyDescent="0.2">
      <c r="A143" s="85"/>
      <c r="B143" s="86"/>
      <c r="C143" s="87">
        <v>1</v>
      </c>
      <c r="D143" s="89" t="s">
        <v>74</v>
      </c>
      <c r="E143" s="129" t="s">
        <v>38</v>
      </c>
      <c r="F143" s="139">
        <v>1950</v>
      </c>
      <c r="G143" s="120"/>
      <c r="H143" s="60">
        <f t="shared" si="13"/>
        <v>0</v>
      </c>
      <c r="I143" s="84"/>
    </row>
    <row r="144" spans="1:9" ht="15.75" customHeight="1" x14ac:dyDescent="0.2">
      <c r="A144" s="85"/>
      <c r="B144" s="86"/>
      <c r="C144" s="87">
        <v>2</v>
      </c>
      <c r="D144" s="89" t="s">
        <v>145</v>
      </c>
      <c r="E144" s="129" t="s">
        <v>67</v>
      </c>
      <c r="F144" s="139">
        <f>(F143*5)/1000</f>
        <v>9.75</v>
      </c>
      <c r="G144" s="120"/>
      <c r="H144" s="60">
        <f>F144*G144</f>
        <v>0</v>
      </c>
      <c r="I144" s="84"/>
    </row>
    <row r="145" spans="1:9" ht="15.75" customHeight="1" x14ac:dyDescent="0.2">
      <c r="A145" s="85"/>
      <c r="B145" s="86"/>
      <c r="C145" s="87"/>
      <c r="D145" s="89"/>
      <c r="E145" s="129"/>
      <c r="F145" s="139"/>
      <c r="G145" s="120"/>
      <c r="H145" s="60">
        <f t="shared" si="13"/>
        <v>0</v>
      </c>
      <c r="I145" s="84"/>
    </row>
    <row r="146" spans="1:9" s="126" customFormat="1" ht="15.75" customHeight="1" x14ac:dyDescent="0.25">
      <c r="A146" s="122"/>
      <c r="B146" s="123">
        <v>5</v>
      </c>
      <c r="C146" s="124"/>
      <c r="D146" s="125" t="s">
        <v>51</v>
      </c>
      <c r="E146" s="131"/>
      <c r="F146" s="138"/>
      <c r="G146" s="119"/>
      <c r="H146" s="60">
        <f t="shared" si="13"/>
        <v>0</v>
      </c>
    </row>
    <row r="147" spans="1:9" s="126" customFormat="1" ht="15.75" customHeight="1" x14ac:dyDescent="0.25">
      <c r="A147" s="122"/>
      <c r="B147" s="123"/>
      <c r="C147" s="81">
        <v>1</v>
      </c>
      <c r="D147" s="82" t="s">
        <v>144</v>
      </c>
      <c r="E147" s="128" t="s">
        <v>39</v>
      </c>
      <c r="F147" s="138">
        <v>1</v>
      </c>
      <c r="G147" s="119"/>
      <c r="H147" s="60">
        <f t="shared" si="13"/>
        <v>0</v>
      </c>
    </row>
    <row r="148" spans="1:9" s="126" customFormat="1" ht="15.75" customHeight="1" x14ac:dyDescent="0.25">
      <c r="A148" s="122"/>
      <c r="B148" s="123"/>
      <c r="C148" s="81">
        <v>2</v>
      </c>
      <c r="D148" s="82" t="s">
        <v>96</v>
      </c>
      <c r="E148" s="128" t="s">
        <v>39</v>
      </c>
      <c r="F148" s="138">
        <v>1</v>
      </c>
      <c r="G148" s="119"/>
      <c r="H148" s="60">
        <f t="shared" si="13"/>
        <v>0</v>
      </c>
    </row>
    <row r="149" spans="1:9" s="126" customFormat="1" ht="15.75" customHeight="1" x14ac:dyDescent="0.25">
      <c r="A149" s="122"/>
      <c r="B149" s="123"/>
      <c r="C149" s="81">
        <v>3</v>
      </c>
      <c r="D149" s="82" t="s">
        <v>233</v>
      </c>
      <c r="E149" s="128" t="s">
        <v>39</v>
      </c>
      <c r="F149" s="138">
        <v>1</v>
      </c>
      <c r="G149" s="119"/>
      <c r="H149" s="104"/>
    </row>
    <row r="150" spans="1:9" ht="15.75" customHeight="1" x14ac:dyDescent="0.2">
      <c r="A150" s="79"/>
      <c r="B150" s="80"/>
      <c r="C150" s="81"/>
      <c r="D150" s="82"/>
      <c r="E150" s="128"/>
      <c r="F150" s="138"/>
      <c r="G150" s="90"/>
      <c r="H150" s="104"/>
      <c r="I150" s="84"/>
    </row>
    <row r="151" spans="1:9" ht="15.75" customHeight="1" thickBot="1" x14ac:dyDescent="0.25">
      <c r="A151" s="79"/>
      <c r="B151" s="80"/>
      <c r="C151" s="81"/>
      <c r="D151" s="107" t="s">
        <v>41</v>
      </c>
      <c r="E151" s="128"/>
      <c r="F151" s="138"/>
      <c r="G151" s="90"/>
      <c r="H151" s="61">
        <f>SUM(H126:H150)</f>
        <v>0</v>
      </c>
      <c r="I151" s="84"/>
    </row>
    <row r="152" spans="1:9" ht="15.75" customHeight="1" x14ac:dyDescent="0.2">
      <c r="A152" s="79"/>
      <c r="B152" s="80"/>
      <c r="C152" s="81"/>
      <c r="D152" s="82"/>
      <c r="E152" s="128"/>
      <c r="F152" s="138"/>
      <c r="G152" s="90"/>
      <c r="H152" s="62"/>
      <c r="I152" s="84"/>
    </row>
    <row r="153" spans="1:9" ht="15.75" customHeight="1" x14ac:dyDescent="0.25">
      <c r="A153" s="150">
        <v>8</v>
      </c>
      <c r="B153" s="151"/>
      <c r="C153" s="152"/>
      <c r="D153" s="153" t="s">
        <v>13</v>
      </c>
      <c r="E153" s="149"/>
      <c r="F153" s="156"/>
      <c r="G153" s="157"/>
      <c r="H153" s="158"/>
      <c r="I153" s="84"/>
    </row>
    <row r="154" spans="1:9" ht="15.75" customHeight="1" x14ac:dyDescent="0.25">
      <c r="A154" s="108"/>
      <c r="B154" s="109"/>
      <c r="C154" s="81"/>
      <c r="D154" s="107"/>
      <c r="E154" s="128"/>
      <c r="F154" s="138"/>
      <c r="G154" s="90"/>
      <c r="H154" s="60"/>
      <c r="I154" s="84"/>
    </row>
    <row r="155" spans="1:9" ht="15.75" customHeight="1" x14ac:dyDescent="0.2">
      <c r="A155" s="79"/>
      <c r="B155" s="80">
        <v>1</v>
      </c>
      <c r="C155" s="81"/>
      <c r="D155" s="82" t="s">
        <v>14</v>
      </c>
      <c r="E155" s="128"/>
      <c r="F155" s="139"/>
      <c r="G155" s="90"/>
      <c r="H155" s="60"/>
      <c r="I155" s="84"/>
    </row>
    <row r="156" spans="1:9" ht="15.75" customHeight="1" x14ac:dyDescent="0.2">
      <c r="A156" s="79"/>
      <c r="B156" s="80"/>
      <c r="C156" s="81">
        <v>1</v>
      </c>
      <c r="D156" s="82" t="s">
        <v>110</v>
      </c>
      <c r="E156" s="129" t="s">
        <v>45</v>
      </c>
      <c r="F156" s="139">
        <v>1350</v>
      </c>
      <c r="G156" s="90"/>
      <c r="H156" s="60">
        <f>F156*G156</f>
        <v>0</v>
      </c>
      <c r="I156" s="84"/>
    </row>
    <row r="157" spans="1:9" ht="15.75" customHeight="1" x14ac:dyDescent="0.2">
      <c r="A157" s="79"/>
      <c r="B157" s="80"/>
      <c r="C157" s="81">
        <v>2</v>
      </c>
      <c r="D157" s="82" t="s">
        <v>111</v>
      </c>
      <c r="E157" s="129" t="s">
        <v>45</v>
      </c>
      <c r="F157" s="139">
        <v>1075</v>
      </c>
      <c r="G157" s="90"/>
      <c r="H157" s="60">
        <f t="shared" ref="H157:H165" si="14">F157*G157</f>
        <v>0</v>
      </c>
      <c r="I157" s="84"/>
    </row>
    <row r="158" spans="1:9" ht="15.75" customHeight="1" x14ac:dyDescent="0.2">
      <c r="A158" s="85"/>
      <c r="B158" s="86"/>
      <c r="C158" s="87">
        <v>3</v>
      </c>
      <c r="D158" s="89" t="s">
        <v>78</v>
      </c>
      <c r="E158" s="129" t="s">
        <v>38</v>
      </c>
      <c r="F158" s="139">
        <v>1600</v>
      </c>
      <c r="G158" s="120"/>
      <c r="H158" s="60">
        <f t="shared" si="14"/>
        <v>0</v>
      </c>
      <c r="I158" s="84"/>
    </row>
    <row r="159" spans="1:9" ht="15.75" customHeight="1" x14ac:dyDescent="0.2">
      <c r="A159" s="85"/>
      <c r="B159" s="86"/>
      <c r="C159" s="87">
        <v>4</v>
      </c>
      <c r="D159" s="89" t="s">
        <v>95</v>
      </c>
      <c r="E159" s="129" t="s">
        <v>38</v>
      </c>
      <c r="F159" s="139">
        <v>15</v>
      </c>
      <c r="G159" s="120"/>
      <c r="H159" s="60">
        <f>F159*G159</f>
        <v>0</v>
      </c>
      <c r="I159" s="84"/>
    </row>
    <row r="160" spans="1:9" ht="15.75" customHeight="1" x14ac:dyDescent="0.2">
      <c r="A160" s="85"/>
      <c r="B160" s="86"/>
      <c r="C160" s="87">
        <v>5</v>
      </c>
      <c r="D160" s="89" t="s">
        <v>79</v>
      </c>
      <c r="E160" s="129" t="s">
        <v>38</v>
      </c>
      <c r="F160" s="139">
        <v>150</v>
      </c>
      <c r="G160" s="120"/>
      <c r="H160" s="60">
        <f t="shared" si="14"/>
        <v>0</v>
      </c>
      <c r="I160" s="84"/>
    </row>
    <row r="161" spans="1:9" ht="15.75" customHeight="1" x14ac:dyDescent="0.2">
      <c r="A161" s="85"/>
      <c r="B161" s="86"/>
      <c r="C161" s="87">
        <v>6</v>
      </c>
      <c r="D161" s="89" t="s">
        <v>80</v>
      </c>
      <c r="E161" s="129" t="s">
        <v>38</v>
      </c>
      <c r="F161" s="139">
        <v>140</v>
      </c>
      <c r="G161" s="120"/>
      <c r="H161" s="60">
        <f t="shared" si="14"/>
        <v>0</v>
      </c>
      <c r="I161" s="84"/>
    </row>
    <row r="162" spans="1:9" ht="15.75" customHeight="1" x14ac:dyDescent="0.2">
      <c r="A162" s="85"/>
      <c r="B162" s="86"/>
      <c r="C162" s="87">
        <v>7</v>
      </c>
      <c r="D162" s="89" t="s">
        <v>76</v>
      </c>
      <c r="E162" s="129" t="s">
        <v>45</v>
      </c>
      <c r="F162" s="139">
        <v>55</v>
      </c>
      <c r="G162" s="120"/>
      <c r="H162" s="60">
        <f t="shared" si="14"/>
        <v>0</v>
      </c>
      <c r="I162" s="84"/>
    </row>
    <row r="163" spans="1:9" ht="15.75" customHeight="1" x14ac:dyDescent="0.2">
      <c r="A163" s="85"/>
      <c r="B163" s="86"/>
      <c r="C163" s="87">
        <v>8</v>
      </c>
      <c r="D163" s="89" t="s">
        <v>77</v>
      </c>
      <c r="E163" s="129" t="s">
        <v>45</v>
      </c>
      <c r="F163" s="139">
        <v>70</v>
      </c>
      <c r="G163" s="120"/>
      <c r="H163" s="60">
        <f t="shared" si="14"/>
        <v>0</v>
      </c>
      <c r="I163" s="84"/>
    </row>
    <row r="164" spans="1:9" ht="15.75" customHeight="1" x14ac:dyDescent="0.2">
      <c r="A164" s="85"/>
      <c r="B164" s="86"/>
      <c r="C164" s="87">
        <v>9</v>
      </c>
      <c r="D164" s="89" t="s">
        <v>94</v>
      </c>
      <c r="E164" s="129" t="s">
        <v>38</v>
      </c>
      <c r="F164" s="139">
        <v>10</v>
      </c>
      <c r="G164" s="120"/>
      <c r="H164" s="60">
        <f t="shared" si="14"/>
        <v>0</v>
      </c>
      <c r="I164" s="84"/>
    </row>
    <row r="165" spans="1:9" ht="18" x14ac:dyDescent="0.2">
      <c r="A165" s="85"/>
      <c r="B165" s="86"/>
      <c r="C165" s="87">
        <v>10</v>
      </c>
      <c r="D165" s="89" t="s">
        <v>241</v>
      </c>
      <c r="E165" s="129" t="s">
        <v>38</v>
      </c>
      <c r="F165" s="139">
        <v>80</v>
      </c>
      <c r="G165" s="120"/>
      <c r="H165" s="60">
        <f t="shared" si="14"/>
        <v>0</v>
      </c>
      <c r="I165" s="84"/>
    </row>
    <row r="166" spans="1:9" ht="15.75" customHeight="1" x14ac:dyDescent="0.2">
      <c r="A166" s="85"/>
      <c r="B166" s="86"/>
      <c r="C166" s="87"/>
      <c r="D166" s="89"/>
      <c r="E166" s="129"/>
      <c r="F166" s="139"/>
      <c r="G166" s="120"/>
      <c r="H166" s="60"/>
      <c r="I166" s="84"/>
    </row>
    <row r="167" spans="1:9" ht="15.75" customHeight="1" thickBot="1" x14ac:dyDescent="0.25">
      <c r="A167" s="9"/>
      <c r="B167" s="10"/>
      <c r="C167" s="5"/>
      <c r="D167" s="105" t="s">
        <v>41</v>
      </c>
      <c r="E167" s="127"/>
      <c r="F167" s="138"/>
      <c r="G167" s="7"/>
      <c r="H167" s="61">
        <f>SUM(H156:H166)</f>
        <v>0</v>
      </c>
    </row>
    <row r="168" spans="1:9" ht="15.75" customHeight="1" x14ac:dyDescent="0.2">
      <c r="A168" s="9"/>
      <c r="B168" s="10"/>
      <c r="C168" s="5"/>
      <c r="D168" s="105"/>
      <c r="E168" s="127"/>
      <c r="F168" s="138"/>
      <c r="G168" s="7"/>
      <c r="H168" s="115"/>
    </row>
    <row r="169" spans="1:9" ht="15.75" customHeight="1" x14ac:dyDescent="0.25">
      <c r="A169" s="150">
        <v>9</v>
      </c>
      <c r="B169" s="151"/>
      <c r="C169" s="152"/>
      <c r="D169" s="153" t="s">
        <v>101</v>
      </c>
      <c r="E169" s="149"/>
      <c r="F169" s="156"/>
      <c r="G169" s="157"/>
      <c r="H169" s="158"/>
      <c r="I169" s="84"/>
    </row>
    <row r="170" spans="1:9" ht="15.75" customHeight="1" x14ac:dyDescent="0.25">
      <c r="A170" s="108"/>
      <c r="B170" s="109"/>
      <c r="C170" s="81"/>
      <c r="D170" s="107"/>
      <c r="E170" s="128"/>
      <c r="F170" s="138"/>
      <c r="G170" s="90"/>
      <c r="H170" s="60">
        <f t="shared" ref="H170:H182" si="15">F170*G170</f>
        <v>0</v>
      </c>
      <c r="I170" s="84"/>
    </row>
    <row r="171" spans="1:9" ht="15.75" customHeight="1" x14ac:dyDescent="0.2">
      <c r="A171" s="79"/>
      <c r="B171" s="80">
        <v>1</v>
      </c>
      <c r="C171" s="81"/>
      <c r="D171" s="82" t="s">
        <v>43</v>
      </c>
      <c r="E171" s="128"/>
      <c r="F171" s="138"/>
      <c r="G171" s="90"/>
      <c r="H171" s="60">
        <f t="shared" si="15"/>
        <v>0</v>
      </c>
      <c r="I171" s="84"/>
    </row>
    <row r="172" spans="1:9" ht="15.75" customHeight="1" x14ac:dyDescent="0.2">
      <c r="A172" s="79"/>
      <c r="B172" s="80"/>
      <c r="C172" s="81">
        <v>1</v>
      </c>
      <c r="D172" s="82" t="s">
        <v>68</v>
      </c>
      <c r="E172" s="129" t="s">
        <v>39</v>
      </c>
      <c r="F172" s="138">
        <v>20</v>
      </c>
      <c r="G172" s="90"/>
      <c r="H172" s="60">
        <f>F172*G172</f>
        <v>0</v>
      </c>
      <c r="I172" s="84"/>
    </row>
    <row r="173" spans="1:9" ht="15.75" customHeight="1" x14ac:dyDescent="0.2">
      <c r="A173" s="79"/>
      <c r="B173" s="80"/>
      <c r="C173" s="81">
        <v>2</v>
      </c>
      <c r="D173" s="82" t="s">
        <v>81</v>
      </c>
      <c r="E173" s="129" t="s">
        <v>45</v>
      </c>
      <c r="F173" s="138">
        <v>600</v>
      </c>
      <c r="G173" s="90"/>
      <c r="H173" s="60">
        <f t="shared" ref="H173:H176" si="16">F173*G173</f>
        <v>0</v>
      </c>
      <c r="I173" s="84"/>
    </row>
    <row r="174" spans="1:9" ht="15.75" customHeight="1" x14ac:dyDescent="0.2">
      <c r="A174" s="79"/>
      <c r="B174" s="80"/>
      <c r="C174" s="81">
        <v>3</v>
      </c>
      <c r="D174" s="82" t="s">
        <v>82</v>
      </c>
      <c r="E174" s="129" t="s">
        <v>45</v>
      </c>
      <c r="F174" s="138">
        <v>135</v>
      </c>
      <c r="G174" s="90"/>
      <c r="H174" s="60">
        <f t="shared" si="16"/>
        <v>0</v>
      </c>
      <c r="I174" s="84"/>
    </row>
    <row r="175" spans="1:9" ht="15.75" customHeight="1" x14ac:dyDescent="0.2">
      <c r="A175" s="79"/>
      <c r="B175" s="80"/>
      <c r="C175" s="81">
        <v>4</v>
      </c>
      <c r="D175" s="82" t="s">
        <v>234</v>
      </c>
      <c r="E175" s="129" t="s">
        <v>38</v>
      </c>
      <c r="F175" s="138">
        <v>50</v>
      </c>
      <c r="G175" s="90"/>
      <c r="H175" s="60">
        <f t="shared" si="16"/>
        <v>0</v>
      </c>
      <c r="I175" s="84"/>
    </row>
    <row r="176" spans="1:9" ht="15.75" customHeight="1" x14ac:dyDescent="0.2">
      <c r="A176" s="79"/>
      <c r="B176" s="80"/>
      <c r="C176" s="81">
        <v>5</v>
      </c>
      <c r="D176" s="82" t="s">
        <v>83</v>
      </c>
      <c r="E176" s="129" t="s">
        <v>39</v>
      </c>
      <c r="F176" s="138">
        <v>10</v>
      </c>
      <c r="G176" s="90"/>
      <c r="H176" s="60">
        <f t="shared" si="16"/>
        <v>0</v>
      </c>
      <c r="I176" s="84"/>
    </row>
    <row r="177" spans="1:9" ht="15.75" customHeight="1" x14ac:dyDescent="0.2">
      <c r="A177" s="79"/>
      <c r="B177" s="80"/>
      <c r="C177" s="81"/>
      <c r="D177" s="82"/>
      <c r="E177" s="132"/>
      <c r="F177" s="139"/>
      <c r="G177" s="90"/>
      <c r="H177" s="112"/>
      <c r="I177" s="84"/>
    </row>
    <row r="178" spans="1:9" ht="15.75" customHeight="1" thickBot="1" x14ac:dyDescent="0.25">
      <c r="A178" s="9"/>
      <c r="B178" s="10"/>
      <c r="C178" s="5"/>
      <c r="D178" s="105" t="s">
        <v>41</v>
      </c>
      <c r="E178" s="127"/>
      <c r="F178" s="138"/>
      <c r="G178" s="7"/>
      <c r="H178" s="61">
        <f>SUM(H172:H177)</f>
        <v>0</v>
      </c>
    </row>
    <row r="179" spans="1:9" ht="15.75" customHeight="1" x14ac:dyDescent="0.2">
      <c r="A179" s="9"/>
      <c r="B179" s="10"/>
      <c r="C179" s="5"/>
      <c r="D179" s="105"/>
      <c r="E179" s="127"/>
      <c r="F179" s="138"/>
      <c r="G179" s="7"/>
      <c r="H179" s="115"/>
    </row>
    <row r="180" spans="1:9" ht="15.75" customHeight="1" x14ac:dyDescent="0.25">
      <c r="A180" s="150">
        <v>10</v>
      </c>
      <c r="B180" s="151"/>
      <c r="C180" s="152"/>
      <c r="D180" s="153" t="s">
        <v>54</v>
      </c>
      <c r="E180" s="149"/>
      <c r="F180" s="156"/>
      <c r="G180" s="157"/>
      <c r="H180" s="158"/>
      <c r="I180" s="84"/>
    </row>
    <row r="181" spans="1:9" s="84" customFormat="1" ht="15.75" customHeight="1" x14ac:dyDescent="0.25">
      <c r="A181" s="108"/>
      <c r="B181" s="109"/>
      <c r="C181" s="81"/>
      <c r="D181" s="107"/>
      <c r="E181" s="128"/>
      <c r="F181" s="138"/>
      <c r="G181" s="90"/>
      <c r="H181" s="60"/>
    </row>
    <row r="182" spans="1:9" ht="15.75" customHeight="1" x14ac:dyDescent="0.2">
      <c r="A182" s="79"/>
      <c r="B182" s="80">
        <v>1</v>
      </c>
      <c r="C182" s="81"/>
      <c r="D182" s="82" t="s">
        <v>44</v>
      </c>
      <c r="E182" s="128"/>
      <c r="F182" s="138"/>
      <c r="G182" s="90"/>
      <c r="H182" s="60">
        <f t="shared" si="15"/>
        <v>0</v>
      </c>
      <c r="I182" s="84"/>
    </row>
    <row r="183" spans="1:9" ht="15.75" customHeight="1" x14ac:dyDescent="0.2">
      <c r="A183" s="79"/>
      <c r="B183" s="80"/>
      <c r="C183" s="81">
        <v>1</v>
      </c>
      <c r="D183" s="82" t="s">
        <v>84</v>
      </c>
      <c r="E183" s="128" t="s">
        <v>39</v>
      </c>
      <c r="F183" s="138">
        <v>8</v>
      </c>
      <c r="G183" s="90"/>
      <c r="H183" s="60">
        <f>F183*G183</f>
        <v>0</v>
      </c>
      <c r="I183" s="84"/>
    </row>
    <row r="184" spans="1:9" ht="15.75" customHeight="1" x14ac:dyDescent="0.2">
      <c r="A184" s="79"/>
      <c r="B184" s="80"/>
      <c r="C184" s="81">
        <v>2</v>
      </c>
      <c r="D184" s="82" t="s">
        <v>86</v>
      </c>
      <c r="E184" s="128" t="s">
        <v>39</v>
      </c>
      <c r="F184" s="138">
        <v>4</v>
      </c>
      <c r="G184" s="90"/>
      <c r="H184" s="60">
        <f t="shared" ref="H184:H195" si="17">F184*G184</f>
        <v>0</v>
      </c>
      <c r="I184" s="84"/>
    </row>
    <row r="185" spans="1:9" ht="15.75" customHeight="1" x14ac:dyDescent="0.2">
      <c r="A185" s="79"/>
      <c r="B185" s="80"/>
      <c r="C185" s="81">
        <v>3</v>
      </c>
      <c r="D185" s="82" t="s">
        <v>85</v>
      </c>
      <c r="E185" s="128" t="s">
        <v>39</v>
      </c>
      <c r="F185" s="138">
        <v>3</v>
      </c>
      <c r="G185" s="90"/>
      <c r="H185" s="60">
        <f t="shared" si="17"/>
        <v>0</v>
      </c>
      <c r="I185" s="84"/>
    </row>
    <row r="186" spans="1:9" ht="15.75" customHeight="1" x14ac:dyDescent="0.2">
      <c r="A186" s="79"/>
      <c r="B186" s="80"/>
      <c r="C186" s="81">
        <v>4</v>
      </c>
      <c r="D186" s="82" t="s">
        <v>87</v>
      </c>
      <c r="E186" s="128" t="s">
        <v>39</v>
      </c>
      <c r="F186" s="138">
        <v>2</v>
      </c>
      <c r="G186" s="90"/>
      <c r="H186" s="60">
        <f t="shared" si="17"/>
        <v>0</v>
      </c>
      <c r="I186" s="84"/>
    </row>
    <row r="187" spans="1:9" ht="15.75" customHeight="1" x14ac:dyDescent="0.2">
      <c r="A187" s="79"/>
      <c r="B187" s="80"/>
      <c r="C187" s="81">
        <v>5</v>
      </c>
      <c r="D187" s="82" t="s">
        <v>88</v>
      </c>
      <c r="E187" s="128" t="s">
        <v>39</v>
      </c>
      <c r="F187" s="138">
        <v>2</v>
      </c>
      <c r="G187" s="90"/>
      <c r="H187" s="60">
        <f t="shared" si="17"/>
        <v>0</v>
      </c>
      <c r="I187" s="84"/>
    </row>
    <row r="188" spans="1:9" ht="15.75" customHeight="1" x14ac:dyDescent="0.2">
      <c r="A188" s="79"/>
      <c r="B188" s="80"/>
      <c r="C188" s="81">
        <v>6</v>
      </c>
      <c r="D188" s="82" t="s">
        <v>89</v>
      </c>
      <c r="E188" s="128" t="s">
        <v>39</v>
      </c>
      <c r="F188" s="138">
        <v>3</v>
      </c>
      <c r="G188" s="90"/>
      <c r="H188" s="60">
        <f t="shared" si="17"/>
        <v>0</v>
      </c>
      <c r="I188" s="84"/>
    </row>
    <row r="189" spans="1:9" ht="15.75" customHeight="1" x14ac:dyDescent="0.2">
      <c r="A189" s="79"/>
      <c r="B189" s="80"/>
      <c r="C189" s="81">
        <v>7</v>
      </c>
      <c r="D189" s="82" t="s">
        <v>90</v>
      </c>
      <c r="E189" s="128" t="s">
        <v>39</v>
      </c>
      <c r="F189" s="138">
        <v>4</v>
      </c>
      <c r="G189" s="90"/>
      <c r="H189" s="60">
        <f t="shared" si="17"/>
        <v>0</v>
      </c>
      <c r="I189" s="84"/>
    </row>
    <row r="190" spans="1:9" ht="15.75" customHeight="1" x14ac:dyDescent="0.2">
      <c r="A190" s="79"/>
      <c r="B190" s="80"/>
      <c r="C190" s="81">
        <v>8</v>
      </c>
      <c r="D190" s="82" t="s">
        <v>91</v>
      </c>
      <c r="E190" s="128" t="s">
        <v>39</v>
      </c>
      <c r="F190" s="138">
        <v>2</v>
      </c>
      <c r="G190" s="90"/>
      <c r="H190" s="60">
        <f t="shared" si="17"/>
        <v>0</v>
      </c>
      <c r="I190" s="84"/>
    </row>
    <row r="191" spans="1:9" ht="15.75" customHeight="1" x14ac:dyDescent="0.2">
      <c r="A191" s="79"/>
      <c r="B191" s="80"/>
      <c r="C191" s="81">
        <v>9</v>
      </c>
      <c r="D191" s="82" t="s">
        <v>92</v>
      </c>
      <c r="E191" s="128" t="s">
        <v>39</v>
      </c>
      <c r="F191" s="138">
        <v>2</v>
      </c>
      <c r="G191" s="90"/>
      <c r="H191" s="60">
        <f t="shared" si="17"/>
        <v>0</v>
      </c>
      <c r="I191" s="84"/>
    </row>
    <row r="192" spans="1:9" ht="15.75" customHeight="1" x14ac:dyDescent="0.2">
      <c r="A192" s="79"/>
      <c r="B192" s="80"/>
      <c r="C192" s="81">
        <v>10</v>
      </c>
      <c r="D192" s="82" t="s">
        <v>210</v>
      </c>
      <c r="E192" s="128" t="s">
        <v>39</v>
      </c>
      <c r="F192" s="138">
        <v>1</v>
      </c>
      <c r="G192" s="90"/>
      <c r="H192" s="60">
        <f t="shared" si="17"/>
        <v>0</v>
      </c>
      <c r="I192" s="84"/>
    </row>
    <row r="193" spans="1:9" ht="15.75" customHeight="1" x14ac:dyDescent="0.2">
      <c r="A193" s="79"/>
      <c r="B193" s="80"/>
      <c r="C193" s="81">
        <v>11</v>
      </c>
      <c r="D193" s="82" t="s">
        <v>116</v>
      </c>
      <c r="E193" s="128" t="s">
        <v>39</v>
      </c>
      <c r="F193" s="138">
        <v>2</v>
      </c>
      <c r="G193" s="90"/>
      <c r="H193" s="60">
        <f t="shared" si="17"/>
        <v>0</v>
      </c>
      <c r="I193" s="84"/>
    </row>
    <row r="194" spans="1:9" ht="15.75" customHeight="1" x14ac:dyDescent="0.2">
      <c r="A194" s="79"/>
      <c r="B194" s="80"/>
      <c r="C194" s="81">
        <v>12</v>
      </c>
      <c r="D194" s="82" t="s">
        <v>185</v>
      </c>
      <c r="E194" s="128" t="s">
        <v>39</v>
      </c>
      <c r="F194" s="138">
        <v>2</v>
      </c>
      <c r="G194" s="90"/>
      <c r="H194" s="60">
        <f t="shared" si="17"/>
        <v>0</v>
      </c>
      <c r="I194" s="84"/>
    </row>
    <row r="195" spans="1:9" ht="15.75" customHeight="1" x14ac:dyDescent="0.2">
      <c r="A195" s="79"/>
      <c r="B195" s="80"/>
      <c r="C195" s="81"/>
      <c r="D195" s="82"/>
      <c r="E195" s="132"/>
      <c r="F195" s="139"/>
      <c r="G195" s="90"/>
      <c r="H195" s="60">
        <f t="shared" si="17"/>
        <v>0</v>
      </c>
      <c r="I195" s="84"/>
    </row>
    <row r="196" spans="1:9" ht="15.75" customHeight="1" thickBot="1" x14ac:dyDescent="0.25">
      <c r="A196" s="9"/>
      <c r="B196" s="10"/>
      <c r="C196" s="5"/>
      <c r="D196" s="105" t="s">
        <v>41</v>
      </c>
      <c r="E196" s="127"/>
      <c r="F196" s="138"/>
      <c r="G196" s="7"/>
      <c r="H196" s="61">
        <f>SUM(H183:H195)</f>
        <v>0</v>
      </c>
    </row>
    <row r="197" spans="1:9" ht="15.75" customHeight="1" x14ac:dyDescent="0.2">
      <c r="A197" s="9"/>
      <c r="B197" s="10"/>
      <c r="C197" s="5"/>
      <c r="D197" s="105"/>
      <c r="E197" s="127"/>
      <c r="F197" s="138"/>
      <c r="G197" s="7"/>
      <c r="H197" s="115"/>
    </row>
    <row r="198" spans="1:9" ht="15.75" customHeight="1" x14ac:dyDescent="0.25">
      <c r="A198" s="150">
        <v>11</v>
      </c>
      <c r="B198" s="151"/>
      <c r="C198" s="152"/>
      <c r="D198" s="153" t="s">
        <v>120</v>
      </c>
      <c r="E198" s="149"/>
      <c r="F198" s="156"/>
      <c r="G198" s="157"/>
      <c r="H198" s="158"/>
      <c r="I198" s="84"/>
    </row>
    <row r="199" spans="1:9" s="84" customFormat="1" ht="15.75" customHeight="1" x14ac:dyDescent="0.25">
      <c r="A199" s="108"/>
      <c r="B199" s="109"/>
      <c r="C199" s="81"/>
      <c r="D199" s="107"/>
      <c r="E199" s="128"/>
      <c r="F199" s="138"/>
      <c r="G199" s="90"/>
      <c r="H199" s="115"/>
    </row>
    <row r="200" spans="1:9" s="84" customFormat="1" ht="15.75" customHeight="1" x14ac:dyDescent="0.25">
      <c r="A200" s="108"/>
      <c r="B200" s="80">
        <v>1</v>
      </c>
      <c r="C200" s="81"/>
      <c r="D200" s="82" t="s">
        <v>132</v>
      </c>
      <c r="E200" s="128"/>
      <c r="F200" s="138"/>
      <c r="G200" s="90"/>
      <c r="H200" s="115"/>
    </row>
    <row r="201" spans="1:9" ht="15.75" customHeight="1" x14ac:dyDescent="0.2">
      <c r="A201" s="9"/>
      <c r="B201" s="10"/>
      <c r="C201" s="5">
        <v>1</v>
      </c>
      <c r="D201" s="160" t="s">
        <v>121</v>
      </c>
      <c r="E201" s="127" t="s">
        <v>39</v>
      </c>
      <c r="F201" s="138">
        <v>2</v>
      </c>
      <c r="G201" s="7"/>
      <c r="H201" s="115">
        <f>F201*G201</f>
        <v>0</v>
      </c>
    </row>
    <row r="202" spans="1:9" ht="15.75" customHeight="1" x14ac:dyDescent="0.2">
      <c r="A202" s="9"/>
      <c r="B202" s="10"/>
      <c r="C202" s="5"/>
      <c r="D202" s="160"/>
      <c r="E202" s="127"/>
      <c r="F202" s="138"/>
      <c r="G202" s="7"/>
      <c r="H202" s="115"/>
    </row>
    <row r="203" spans="1:9" ht="15.75" customHeight="1" thickBot="1" x14ac:dyDescent="0.25">
      <c r="A203" s="9"/>
      <c r="B203" s="10"/>
      <c r="C203" s="5"/>
      <c r="D203" s="105" t="s">
        <v>41</v>
      </c>
      <c r="E203" s="127"/>
      <c r="F203" s="138"/>
      <c r="G203" s="7"/>
      <c r="H203" s="61">
        <f>SUM(H201)</f>
        <v>0</v>
      </c>
    </row>
    <row r="204" spans="1:9" ht="15.75" customHeight="1" x14ac:dyDescent="0.2">
      <c r="A204" s="9"/>
      <c r="B204" s="10"/>
      <c r="C204" s="5"/>
      <c r="D204" s="105"/>
      <c r="E204" s="127"/>
      <c r="F204" s="138"/>
      <c r="G204" s="7"/>
      <c r="H204" s="115"/>
    </row>
    <row r="205" spans="1:9" ht="15.75" customHeight="1" x14ac:dyDescent="0.25">
      <c r="A205" s="150">
        <v>12</v>
      </c>
      <c r="B205" s="151"/>
      <c r="C205" s="152"/>
      <c r="D205" s="153" t="s">
        <v>102</v>
      </c>
      <c r="E205" s="149"/>
      <c r="F205" s="156"/>
      <c r="G205" s="157"/>
      <c r="H205" s="158"/>
      <c r="I205" s="84"/>
    </row>
    <row r="206" spans="1:9" s="84" customFormat="1" ht="15.75" customHeight="1" x14ac:dyDescent="0.25">
      <c r="A206" s="108"/>
      <c r="B206" s="109"/>
      <c r="C206" s="81"/>
      <c r="D206" s="107"/>
      <c r="E206" s="128"/>
      <c r="F206" s="138"/>
      <c r="G206" s="90"/>
      <c r="H206" s="104"/>
    </row>
    <row r="207" spans="1:9" ht="15.75" customHeight="1" x14ac:dyDescent="0.2">
      <c r="A207" s="79"/>
      <c r="B207" s="80">
        <v>1</v>
      </c>
      <c r="C207" s="81"/>
      <c r="D207" s="82" t="s">
        <v>133</v>
      </c>
      <c r="E207" s="128"/>
      <c r="F207" s="138"/>
      <c r="G207" s="90"/>
      <c r="H207" s="104"/>
      <c r="I207" s="84"/>
    </row>
    <row r="208" spans="1:9" ht="15.75" customHeight="1" x14ac:dyDescent="0.2">
      <c r="A208" s="79"/>
      <c r="B208" s="80"/>
      <c r="C208" s="81">
        <v>1</v>
      </c>
      <c r="D208" s="82" t="s">
        <v>211</v>
      </c>
      <c r="E208" s="128" t="s">
        <v>39</v>
      </c>
      <c r="F208" s="138">
        <v>24</v>
      </c>
      <c r="G208" s="90"/>
      <c r="H208" s="60">
        <f>F208*G208</f>
        <v>0</v>
      </c>
      <c r="I208" s="84"/>
    </row>
    <row r="209" spans="1:9" ht="15.75" customHeight="1" x14ac:dyDescent="0.2">
      <c r="A209" s="79"/>
      <c r="B209" s="80"/>
      <c r="C209" s="81">
        <v>2</v>
      </c>
      <c r="D209" s="82" t="s">
        <v>212</v>
      </c>
      <c r="E209" s="128" t="s">
        <v>39</v>
      </c>
      <c r="F209" s="138">
        <v>3</v>
      </c>
      <c r="G209" s="90"/>
      <c r="H209" s="104">
        <f>F209*G209</f>
        <v>0</v>
      </c>
      <c r="I209" s="84"/>
    </row>
    <row r="210" spans="1:9" ht="15.75" customHeight="1" x14ac:dyDescent="0.2">
      <c r="A210" s="79"/>
      <c r="B210" s="80"/>
      <c r="C210" s="81">
        <v>3</v>
      </c>
      <c r="D210" s="82" t="s">
        <v>239</v>
      </c>
      <c r="E210" s="128" t="s">
        <v>39</v>
      </c>
      <c r="F210" s="138">
        <v>27</v>
      </c>
      <c r="G210" s="90"/>
      <c r="H210" s="104">
        <f>F210*G210</f>
        <v>0</v>
      </c>
      <c r="I210" s="84"/>
    </row>
    <row r="211" spans="1:9" ht="15.75" customHeight="1" x14ac:dyDescent="0.2">
      <c r="A211" s="79"/>
      <c r="B211" s="80"/>
      <c r="C211" s="81">
        <v>4</v>
      </c>
      <c r="D211" s="82" t="s">
        <v>240</v>
      </c>
      <c r="E211" s="128" t="s">
        <v>45</v>
      </c>
      <c r="F211" s="138">
        <v>650</v>
      </c>
      <c r="G211" s="90"/>
      <c r="H211" s="104">
        <f>F211*G211</f>
        <v>0</v>
      </c>
      <c r="I211" s="84"/>
    </row>
    <row r="212" spans="1:9" ht="15.75" customHeight="1" x14ac:dyDescent="0.2">
      <c r="A212" s="79"/>
      <c r="B212" s="80"/>
      <c r="C212" s="81"/>
      <c r="D212" s="82"/>
      <c r="E212" s="128"/>
      <c r="F212" s="138"/>
      <c r="G212" s="90"/>
      <c r="H212" s="104"/>
      <c r="I212" s="84"/>
    </row>
    <row r="213" spans="1:9" ht="15.75" customHeight="1" thickBot="1" x14ac:dyDescent="0.25">
      <c r="A213" s="113"/>
      <c r="B213" s="114"/>
      <c r="C213" s="5"/>
      <c r="D213" s="105" t="s">
        <v>41</v>
      </c>
      <c r="E213" s="133"/>
      <c r="F213" s="138"/>
      <c r="G213" s="7"/>
      <c r="H213" s="61">
        <f>SUM(H208:H211)</f>
        <v>0</v>
      </c>
    </row>
    <row r="214" spans="1:9" ht="15.75" customHeight="1" x14ac:dyDescent="0.2">
      <c r="A214" s="113"/>
      <c r="B214" s="114"/>
      <c r="C214" s="5"/>
      <c r="D214" s="105"/>
      <c r="E214" s="133"/>
      <c r="F214" s="138"/>
      <c r="G214" s="7"/>
      <c r="H214" s="115"/>
    </row>
    <row r="215" spans="1:9" ht="15.75" customHeight="1" x14ac:dyDescent="0.25">
      <c r="A215" s="150">
        <v>13</v>
      </c>
      <c r="B215" s="151"/>
      <c r="C215" s="152"/>
      <c r="D215" s="153" t="s">
        <v>103</v>
      </c>
      <c r="E215" s="149"/>
      <c r="F215" s="156"/>
      <c r="G215" s="157"/>
      <c r="H215" s="158"/>
      <c r="I215" s="84"/>
    </row>
    <row r="216" spans="1:9" s="84" customFormat="1" ht="15.75" customHeight="1" x14ac:dyDescent="0.25">
      <c r="A216" s="108"/>
      <c r="B216" s="109"/>
      <c r="C216" s="81"/>
      <c r="D216" s="107"/>
      <c r="E216" s="128"/>
      <c r="F216" s="138"/>
      <c r="G216" s="90"/>
      <c r="H216" s="104"/>
    </row>
    <row r="217" spans="1:9" ht="15.75" customHeight="1" x14ac:dyDescent="0.2">
      <c r="A217" s="79"/>
      <c r="B217" s="80">
        <v>1</v>
      </c>
      <c r="C217" s="81"/>
      <c r="D217" s="82" t="s">
        <v>118</v>
      </c>
      <c r="E217" s="128"/>
      <c r="F217" s="138"/>
      <c r="G217" s="90"/>
      <c r="H217" s="104"/>
      <c r="I217" s="84"/>
    </row>
    <row r="218" spans="1:9" ht="15.75" customHeight="1" x14ac:dyDescent="0.2">
      <c r="A218" s="79"/>
      <c r="B218" s="80"/>
      <c r="C218" s="81">
        <v>1</v>
      </c>
      <c r="D218" s="82" t="s">
        <v>122</v>
      </c>
      <c r="E218" s="128" t="s">
        <v>10</v>
      </c>
      <c r="F218" s="138">
        <v>1</v>
      </c>
      <c r="G218" s="90"/>
      <c r="H218" s="60">
        <f>F218*G218</f>
        <v>0</v>
      </c>
      <c r="I218" s="84"/>
    </row>
    <row r="219" spans="1:9" ht="15.75" customHeight="1" x14ac:dyDescent="0.2">
      <c r="A219" s="79"/>
      <c r="B219" s="80"/>
      <c r="C219" s="81">
        <v>2</v>
      </c>
      <c r="D219" s="82" t="s">
        <v>123</v>
      </c>
      <c r="E219" s="129" t="s">
        <v>38</v>
      </c>
      <c r="F219" s="138">
        <v>280</v>
      </c>
      <c r="G219" s="90"/>
      <c r="H219" s="104">
        <f>F219*G219</f>
        <v>0</v>
      </c>
      <c r="I219" s="84"/>
    </row>
    <row r="220" spans="1:9" ht="15.75" customHeight="1" x14ac:dyDescent="0.2">
      <c r="A220" s="79"/>
      <c r="B220" s="80"/>
      <c r="C220" s="81">
        <v>3</v>
      </c>
      <c r="D220" s="82" t="s">
        <v>124</v>
      </c>
      <c r="E220" s="129" t="s">
        <v>38</v>
      </c>
      <c r="F220" s="138">
        <v>270</v>
      </c>
      <c r="G220" s="90"/>
      <c r="H220" s="104">
        <f>F220*G220</f>
        <v>0</v>
      </c>
      <c r="I220" s="84"/>
    </row>
    <row r="221" spans="1:9" ht="15.75" customHeight="1" x14ac:dyDescent="0.2">
      <c r="A221" s="79"/>
      <c r="B221" s="80"/>
      <c r="C221" s="81">
        <v>4</v>
      </c>
      <c r="D221" s="82" t="s">
        <v>125</v>
      </c>
      <c r="E221" s="129" t="s">
        <v>37</v>
      </c>
      <c r="F221" s="138">
        <v>900</v>
      </c>
      <c r="G221" s="90"/>
      <c r="H221" s="104">
        <f t="shared" ref="H221:H224" si="18">F221*G221</f>
        <v>0</v>
      </c>
      <c r="I221" s="84"/>
    </row>
    <row r="222" spans="1:9" ht="15.75" customHeight="1" x14ac:dyDescent="0.2">
      <c r="A222" s="79"/>
      <c r="B222" s="80"/>
      <c r="C222" s="81">
        <v>5</v>
      </c>
      <c r="D222" s="82" t="s">
        <v>126</v>
      </c>
      <c r="E222" s="129" t="s">
        <v>127</v>
      </c>
      <c r="F222" s="138">
        <v>20</v>
      </c>
      <c r="G222" s="90"/>
      <c r="H222" s="104">
        <f t="shared" si="18"/>
        <v>0</v>
      </c>
      <c r="I222" s="84"/>
    </row>
    <row r="223" spans="1:9" ht="15.75" customHeight="1" x14ac:dyDescent="0.2">
      <c r="A223" s="79"/>
      <c r="B223" s="80"/>
      <c r="C223" s="81">
        <v>6</v>
      </c>
      <c r="D223" s="82" t="s">
        <v>128</v>
      </c>
      <c r="E223" s="129" t="s">
        <v>37</v>
      </c>
      <c r="F223" s="138">
        <v>3</v>
      </c>
      <c r="G223" s="90"/>
      <c r="H223" s="104">
        <f t="shared" si="18"/>
        <v>0</v>
      </c>
      <c r="I223" s="84"/>
    </row>
    <row r="224" spans="1:9" ht="15.75" customHeight="1" x14ac:dyDescent="0.2">
      <c r="A224" s="79"/>
      <c r="B224" s="80"/>
      <c r="C224" s="81">
        <v>7</v>
      </c>
      <c r="D224" s="82" t="s">
        <v>179</v>
      </c>
      <c r="E224" s="129" t="s">
        <v>45</v>
      </c>
      <c r="F224" s="138">
        <v>8</v>
      </c>
      <c r="G224" s="90"/>
      <c r="H224" s="104">
        <f t="shared" si="18"/>
        <v>0</v>
      </c>
      <c r="I224" s="84"/>
    </row>
    <row r="225" spans="1:9" ht="15.75" customHeight="1" x14ac:dyDescent="0.2">
      <c r="A225" s="79"/>
      <c r="B225" s="80"/>
      <c r="C225" s="81"/>
      <c r="D225" s="82"/>
      <c r="E225" s="128"/>
      <c r="F225" s="138"/>
      <c r="G225" s="90"/>
      <c r="H225" s="104"/>
      <c r="I225" s="84"/>
    </row>
    <row r="226" spans="1:9" ht="15.75" customHeight="1" thickBot="1" x14ac:dyDescent="0.25">
      <c r="A226" s="113"/>
      <c r="B226" s="114"/>
      <c r="C226" s="5"/>
      <c r="D226" s="105" t="s">
        <v>41</v>
      </c>
      <c r="E226" s="133"/>
      <c r="F226" s="138"/>
      <c r="G226" s="7"/>
      <c r="H226" s="61">
        <f>SUM(H218:H224)</f>
        <v>0</v>
      </c>
    </row>
    <row r="227" spans="1:9" ht="15.75" customHeight="1" x14ac:dyDescent="0.2">
      <c r="A227" s="9"/>
      <c r="B227" s="10"/>
      <c r="C227" s="5"/>
      <c r="D227" s="105"/>
      <c r="E227" s="127"/>
      <c r="F227" s="138"/>
      <c r="G227" s="7"/>
      <c r="H227" s="115"/>
    </row>
    <row r="228" spans="1:9" s="3" customFormat="1" ht="15.75" customHeight="1" x14ac:dyDescent="0.2">
      <c r="D228" s="11"/>
      <c r="F228" s="140"/>
      <c r="G228" s="12"/>
      <c r="H228" s="13"/>
    </row>
    <row r="229" spans="1:9" s="3" customFormat="1" ht="15.75" customHeight="1" x14ac:dyDescent="0.2">
      <c r="D229" s="11"/>
      <c r="F229" s="140"/>
      <c r="G229" s="12"/>
      <c r="H229" s="13"/>
    </row>
    <row r="230" spans="1:9" s="3" customFormat="1" ht="15.75" customHeight="1" x14ac:dyDescent="0.2">
      <c r="D230" s="11"/>
      <c r="F230" s="140"/>
      <c r="G230" s="12"/>
      <c r="H230" s="13"/>
    </row>
    <row r="231" spans="1:9" s="3" customFormat="1" ht="15.75" customHeight="1" x14ac:dyDescent="0.2">
      <c r="D231" s="11"/>
      <c r="F231" s="140"/>
      <c r="G231" s="12"/>
      <c r="H231" s="13"/>
    </row>
    <row r="232" spans="1:9" s="3" customFormat="1" ht="15.75" customHeight="1" x14ac:dyDescent="0.2">
      <c r="D232" s="11"/>
      <c r="F232" s="140"/>
      <c r="G232" s="12"/>
      <c r="H232" s="13"/>
    </row>
    <row r="233" spans="1:9" s="3" customFormat="1" ht="15.75" customHeight="1" x14ac:dyDescent="0.2">
      <c r="D233" s="11"/>
      <c r="F233" s="140"/>
      <c r="G233" s="12"/>
      <c r="H233" s="13"/>
    </row>
    <row r="234" spans="1:9" s="3" customFormat="1" ht="15.75" customHeight="1" x14ac:dyDescent="0.2">
      <c r="D234" s="11"/>
      <c r="F234" s="140"/>
      <c r="G234" s="12"/>
      <c r="H234" s="13"/>
    </row>
    <row r="235" spans="1:9" s="3" customFormat="1" ht="15.75" customHeight="1" x14ac:dyDescent="0.2">
      <c r="D235" s="11"/>
      <c r="F235" s="140"/>
      <c r="G235" s="12"/>
      <c r="H235" s="13"/>
    </row>
    <row r="236" spans="1:9" s="3" customFormat="1" ht="15.75" customHeight="1" x14ac:dyDescent="0.2">
      <c r="D236" s="11"/>
      <c r="F236" s="140"/>
      <c r="G236" s="12"/>
      <c r="H236" s="13"/>
    </row>
    <row r="237" spans="1:9" s="3" customFormat="1" ht="15.75" customHeight="1" x14ac:dyDescent="0.2">
      <c r="D237" s="11"/>
      <c r="F237" s="140"/>
      <c r="G237" s="12"/>
      <c r="H237" s="13"/>
    </row>
    <row r="238" spans="1:9" s="3" customFormat="1" ht="15.75" customHeight="1" x14ac:dyDescent="0.2">
      <c r="D238" s="11"/>
      <c r="F238" s="140"/>
      <c r="G238" s="12"/>
      <c r="H238" s="13"/>
    </row>
    <row r="239" spans="1:9" s="3" customFormat="1" ht="15.75" customHeight="1" x14ac:dyDescent="0.2">
      <c r="D239" s="11"/>
      <c r="F239" s="140"/>
      <c r="G239" s="12"/>
      <c r="H239" s="13"/>
    </row>
    <row r="240" spans="1:9" s="3" customFormat="1" ht="15.75" customHeight="1" x14ac:dyDescent="0.2">
      <c r="D240" s="11"/>
      <c r="F240" s="140"/>
      <c r="G240" s="12"/>
      <c r="H240" s="13"/>
    </row>
    <row r="241" spans="4:8" s="3" customFormat="1" ht="15.75" customHeight="1" x14ac:dyDescent="0.2">
      <c r="D241" s="11"/>
      <c r="F241" s="140"/>
      <c r="G241" s="12"/>
      <c r="H241" s="13"/>
    </row>
    <row r="242" spans="4:8" s="3" customFormat="1" ht="15.75" customHeight="1" x14ac:dyDescent="0.2">
      <c r="D242" s="11"/>
      <c r="F242" s="140"/>
      <c r="G242" s="12"/>
      <c r="H242" s="13"/>
    </row>
    <row r="243" spans="4:8" s="3" customFormat="1" ht="15.75" customHeight="1" x14ac:dyDescent="0.2">
      <c r="D243" s="11"/>
      <c r="F243" s="140"/>
      <c r="G243" s="12"/>
      <c r="H243" s="13"/>
    </row>
    <row r="244" spans="4:8" s="3" customFormat="1" ht="15.75" customHeight="1" x14ac:dyDescent="0.2">
      <c r="D244" s="11"/>
      <c r="F244" s="140"/>
      <c r="G244" s="12"/>
      <c r="H244" s="13"/>
    </row>
    <row r="245" spans="4:8" s="3" customFormat="1" ht="15.75" customHeight="1" x14ac:dyDescent="0.2">
      <c r="D245" s="11"/>
      <c r="F245" s="140"/>
      <c r="G245" s="12"/>
      <c r="H245" s="13"/>
    </row>
    <row r="246" spans="4:8" s="3" customFormat="1" ht="15.75" customHeight="1" x14ac:dyDescent="0.2">
      <c r="D246" s="11"/>
      <c r="F246" s="140"/>
      <c r="G246" s="12"/>
      <c r="H246" s="13"/>
    </row>
    <row r="247" spans="4:8" s="3" customFormat="1" ht="15.75" customHeight="1" x14ac:dyDescent="0.2">
      <c r="D247" s="11"/>
      <c r="F247" s="140"/>
      <c r="G247" s="12"/>
      <c r="H247" s="13"/>
    </row>
    <row r="248" spans="4:8" s="3" customFormat="1" ht="15.75" customHeight="1" x14ac:dyDescent="0.2">
      <c r="D248" s="11"/>
      <c r="F248" s="140"/>
      <c r="G248" s="12"/>
      <c r="H248" s="13"/>
    </row>
    <row r="249" spans="4:8" s="3" customFormat="1" ht="15.75" customHeight="1" x14ac:dyDescent="0.2">
      <c r="D249" s="11"/>
      <c r="F249" s="140"/>
      <c r="G249" s="12"/>
      <c r="H249" s="13"/>
    </row>
    <row r="250" spans="4:8" s="3" customFormat="1" ht="15.75" customHeight="1" x14ac:dyDescent="0.2">
      <c r="D250" s="11"/>
      <c r="F250" s="140"/>
      <c r="G250" s="12"/>
      <c r="H250" s="13"/>
    </row>
    <row r="251" spans="4:8" s="3" customFormat="1" ht="15.75" customHeight="1" x14ac:dyDescent="0.2">
      <c r="D251" s="11"/>
      <c r="F251" s="140"/>
      <c r="G251" s="12"/>
      <c r="H251" s="13"/>
    </row>
    <row r="252" spans="4:8" s="3" customFormat="1" ht="15.75" customHeight="1" x14ac:dyDescent="0.2">
      <c r="D252" s="11"/>
      <c r="F252" s="140"/>
      <c r="G252" s="12"/>
      <c r="H252" s="13"/>
    </row>
    <row r="253" spans="4:8" s="3" customFormat="1" ht="15.75" customHeight="1" x14ac:dyDescent="0.2">
      <c r="D253" s="11"/>
      <c r="F253" s="140"/>
      <c r="G253" s="12"/>
      <c r="H253" s="13"/>
    </row>
    <row r="254" spans="4:8" s="3" customFormat="1" ht="15.75" customHeight="1" x14ac:dyDescent="0.2">
      <c r="D254" s="11"/>
      <c r="F254" s="140"/>
      <c r="G254" s="12"/>
      <c r="H254" s="13"/>
    </row>
    <row r="255" spans="4:8" s="3" customFormat="1" ht="15.75" customHeight="1" x14ac:dyDescent="0.2">
      <c r="D255" s="11"/>
      <c r="F255" s="140"/>
      <c r="G255" s="12"/>
      <c r="H255" s="13"/>
    </row>
    <row r="256" spans="4:8" s="3" customFormat="1" ht="15.75" customHeight="1" x14ac:dyDescent="0.2">
      <c r="D256" s="11"/>
      <c r="F256" s="140"/>
      <c r="G256" s="12"/>
      <c r="H256" s="13"/>
    </row>
    <row r="257" spans="4:8" s="3" customFormat="1" ht="15.75" customHeight="1" x14ac:dyDescent="0.2">
      <c r="D257" s="11"/>
      <c r="F257" s="140"/>
      <c r="G257" s="12"/>
      <c r="H257" s="13"/>
    </row>
    <row r="258" spans="4:8" s="3" customFormat="1" ht="15.75" customHeight="1" x14ac:dyDescent="0.2">
      <c r="D258" s="11"/>
      <c r="F258" s="140"/>
      <c r="G258" s="12"/>
      <c r="H258" s="13"/>
    </row>
    <row r="259" spans="4:8" s="3" customFormat="1" ht="15.75" customHeight="1" x14ac:dyDescent="0.2">
      <c r="D259" s="11"/>
      <c r="F259" s="140"/>
      <c r="G259" s="12"/>
      <c r="H259" s="13"/>
    </row>
    <row r="260" spans="4:8" s="3" customFormat="1" ht="15.75" customHeight="1" x14ac:dyDescent="0.2">
      <c r="D260" s="11"/>
      <c r="F260" s="140"/>
      <c r="G260" s="12"/>
      <c r="H260" s="13"/>
    </row>
    <row r="261" spans="4:8" s="3" customFormat="1" ht="15.75" customHeight="1" x14ac:dyDescent="0.2">
      <c r="D261" s="11"/>
      <c r="F261" s="140"/>
      <c r="G261" s="12"/>
      <c r="H261" s="13"/>
    </row>
    <row r="262" spans="4:8" s="3" customFormat="1" ht="15.75" customHeight="1" x14ac:dyDescent="0.2">
      <c r="D262" s="11"/>
      <c r="F262" s="140"/>
      <c r="G262" s="12"/>
      <c r="H262" s="13"/>
    </row>
    <row r="263" spans="4:8" s="3" customFormat="1" ht="15.75" customHeight="1" x14ac:dyDescent="0.2">
      <c r="D263" s="11"/>
      <c r="F263" s="140"/>
      <c r="G263" s="12"/>
      <c r="H263" s="13"/>
    </row>
    <row r="264" spans="4:8" s="3" customFormat="1" ht="15.75" customHeight="1" x14ac:dyDescent="0.2">
      <c r="D264" s="11"/>
      <c r="F264" s="140"/>
      <c r="G264" s="12"/>
      <c r="H264" s="13"/>
    </row>
    <row r="265" spans="4:8" s="3" customFormat="1" ht="15.75" customHeight="1" x14ac:dyDescent="0.2">
      <c r="D265" s="11"/>
      <c r="F265" s="140"/>
      <c r="G265" s="12"/>
      <c r="H265" s="13"/>
    </row>
    <row r="266" spans="4:8" s="3" customFormat="1" ht="15.75" customHeight="1" x14ac:dyDescent="0.2">
      <c r="D266" s="11"/>
      <c r="F266" s="140"/>
      <c r="G266" s="12"/>
      <c r="H266" s="13"/>
    </row>
    <row r="267" spans="4:8" s="3" customFormat="1" ht="15.75" customHeight="1" x14ac:dyDescent="0.2">
      <c r="D267" s="11"/>
      <c r="F267" s="140"/>
      <c r="G267" s="12"/>
      <c r="H267" s="13"/>
    </row>
    <row r="268" spans="4:8" s="3" customFormat="1" ht="15.75" customHeight="1" x14ac:dyDescent="0.2">
      <c r="D268" s="11"/>
      <c r="F268" s="140"/>
      <c r="G268" s="12"/>
      <c r="H268" s="13"/>
    </row>
    <row r="269" spans="4:8" s="3" customFormat="1" ht="15.75" customHeight="1" x14ac:dyDescent="0.2">
      <c r="D269" s="11"/>
      <c r="F269" s="140"/>
      <c r="G269" s="12"/>
      <c r="H269" s="13"/>
    </row>
    <row r="270" spans="4:8" s="3" customFormat="1" ht="15.75" customHeight="1" x14ac:dyDescent="0.2">
      <c r="D270" s="11"/>
      <c r="F270" s="140"/>
      <c r="G270" s="12"/>
      <c r="H270" s="13"/>
    </row>
    <row r="271" spans="4:8" s="3" customFormat="1" ht="15.75" customHeight="1" x14ac:dyDescent="0.2">
      <c r="D271" s="11"/>
      <c r="F271" s="140"/>
      <c r="G271" s="12"/>
      <c r="H271" s="13"/>
    </row>
    <row r="272" spans="4:8" s="3" customFormat="1" ht="15.75" customHeight="1" x14ac:dyDescent="0.2">
      <c r="D272" s="11"/>
      <c r="F272" s="140"/>
      <c r="G272" s="12"/>
      <c r="H272" s="13"/>
    </row>
    <row r="273" spans="1:9" s="3" customFormat="1" ht="15.75" customHeight="1" x14ac:dyDescent="0.2">
      <c r="D273" s="11"/>
      <c r="F273" s="140"/>
      <c r="G273" s="12"/>
      <c r="H273" s="13"/>
    </row>
    <row r="274" spans="1:9" s="3" customFormat="1" ht="15.75" customHeight="1" x14ac:dyDescent="0.2">
      <c r="D274" s="11"/>
      <c r="F274" s="140"/>
      <c r="G274" s="12"/>
      <c r="H274" s="13"/>
    </row>
    <row r="275" spans="1:9" s="3" customFormat="1" ht="15.75" customHeight="1" x14ac:dyDescent="0.2">
      <c r="D275" s="11"/>
      <c r="F275" s="140"/>
      <c r="G275" s="12"/>
      <c r="H275" s="13"/>
    </row>
    <row r="276" spans="1:9" s="3" customFormat="1" ht="15.75" customHeight="1" x14ac:dyDescent="0.2">
      <c r="D276" s="11"/>
      <c r="F276" s="140"/>
      <c r="G276" s="12"/>
      <c r="H276" s="13"/>
    </row>
    <row r="277" spans="1:9" ht="15.75" customHeight="1" x14ac:dyDescent="0.2">
      <c r="A277" s="3"/>
      <c r="B277" s="3"/>
      <c r="C277" s="3"/>
      <c r="D277" s="11"/>
      <c r="E277" s="3"/>
      <c r="F277" s="140"/>
      <c r="G277" s="12"/>
      <c r="H277" s="13"/>
      <c r="I277" s="3"/>
    </row>
    <row r="278" spans="1:9" ht="15.75" customHeight="1" x14ac:dyDescent="0.2">
      <c r="A278" s="3"/>
      <c r="B278" s="3"/>
      <c r="C278" s="3"/>
      <c r="D278" s="11"/>
      <c r="E278" s="3"/>
      <c r="F278" s="140"/>
      <c r="G278" s="12"/>
      <c r="H278" s="13"/>
      <c r="I278" s="3"/>
    </row>
    <row r="279" spans="1:9" ht="15.75" customHeight="1" x14ac:dyDescent="0.2">
      <c r="A279" s="3"/>
      <c r="B279" s="3"/>
      <c r="C279" s="3"/>
      <c r="D279" s="11"/>
      <c r="E279" s="3"/>
      <c r="F279" s="140"/>
      <c r="G279" s="12"/>
      <c r="H279" s="13"/>
      <c r="I279" s="3"/>
    </row>
    <row r="280" spans="1:9" ht="15.75" customHeight="1" x14ac:dyDescent="0.2">
      <c r="A280" s="3"/>
      <c r="B280" s="3"/>
      <c r="C280" s="3"/>
      <c r="D280" s="11"/>
      <c r="E280" s="3"/>
      <c r="F280" s="140"/>
      <c r="G280" s="12"/>
      <c r="H280" s="13"/>
      <c r="I280" s="3"/>
    </row>
    <row r="281" spans="1:9" ht="15.75" customHeight="1" x14ac:dyDescent="0.2">
      <c r="A281" s="3"/>
      <c r="B281" s="3"/>
      <c r="C281" s="3"/>
      <c r="D281" s="11"/>
      <c r="E281" s="3"/>
      <c r="F281" s="140"/>
      <c r="G281" s="12"/>
      <c r="H281" s="13"/>
      <c r="I281" s="3"/>
    </row>
    <row r="282" spans="1:9" ht="15.75" customHeight="1" x14ac:dyDescent="0.2">
      <c r="A282" s="3"/>
      <c r="B282" s="3"/>
      <c r="C282" s="3"/>
      <c r="D282" s="11"/>
      <c r="E282" s="3"/>
      <c r="F282" s="140"/>
      <c r="G282" s="12"/>
      <c r="H282" s="13"/>
      <c r="I282" s="3"/>
    </row>
    <row r="283" spans="1:9" ht="15.75" customHeight="1" x14ac:dyDescent="0.2">
      <c r="A283" s="3"/>
      <c r="B283" s="3"/>
      <c r="C283" s="3"/>
      <c r="D283" s="11"/>
      <c r="E283" s="3"/>
      <c r="F283" s="140"/>
      <c r="G283" s="12"/>
      <c r="H283" s="13"/>
      <c r="I283" s="3"/>
    </row>
    <row r="284" spans="1:9" ht="15.75" customHeight="1" x14ac:dyDescent="0.2">
      <c r="F284" s="141"/>
      <c r="G284" s="19"/>
      <c r="H284" s="19"/>
    </row>
    <row r="285" spans="1:9" ht="15.75" customHeight="1" x14ac:dyDescent="0.2">
      <c r="F285" s="141"/>
      <c r="G285" s="19"/>
      <c r="H285" s="19"/>
    </row>
    <row r="286" spans="1:9" ht="15.75" customHeight="1" x14ac:dyDescent="0.2">
      <c r="F286" s="141"/>
      <c r="G286" s="19"/>
      <c r="H286" s="19"/>
    </row>
    <row r="287" spans="1:9" ht="15.75" customHeight="1" x14ac:dyDescent="0.2">
      <c r="F287" s="141"/>
      <c r="G287" s="19"/>
      <c r="H287" s="19"/>
    </row>
    <row r="288" spans="1:9" ht="15.75" customHeight="1" x14ac:dyDescent="0.2">
      <c r="F288" s="141"/>
      <c r="G288" s="19"/>
      <c r="H288" s="19"/>
    </row>
    <row r="289" spans="6:8" ht="15.75" customHeight="1" x14ac:dyDescent="0.2">
      <c r="F289" s="141"/>
      <c r="G289" s="19"/>
      <c r="H289" s="19"/>
    </row>
    <row r="290" spans="6:8" ht="15.75" customHeight="1" x14ac:dyDescent="0.2">
      <c r="F290" s="141"/>
      <c r="G290" s="19"/>
      <c r="H290" s="19"/>
    </row>
    <row r="291" spans="6:8" ht="15.75" customHeight="1" x14ac:dyDescent="0.2">
      <c r="F291" s="141"/>
      <c r="G291" s="19"/>
      <c r="H291" s="19"/>
    </row>
    <row r="292" spans="6:8" ht="15.75" customHeight="1" x14ac:dyDescent="0.2">
      <c r="F292" s="141"/>
      <c r="G292" s="19"/>
      <c r="H292" s="19"/>
    </row>
    <row r="293" spans="6:8" ht="15.75" customHeight="1" x14ac:dyDescent="0.2">
      <c r="F293" s="141"/>
      <c r="G293" s="19"/>
      <c r="H293" s="19"/>
    </row>
    <row r="294" spans="6:8" ht="15.75" customHeight="1" x14ac:dyDescent="0.2">
      <c r="F294" s="141"/>
      <c r="G294" s="19"/>
      <c r="H294" s="19"/>
    </row>
    <row r="295" spans="6:8" ht="15.75" customHeight="1" x14ac:dyDescent="0.2">
      <c r="F295" s="141"/>
      <c r="G295" s="19"/>
      <c r="H295" s="19"/>
    </row>
    <row r="296" spans="6:8" ht="15.75" customHeight="1" x14ac:dyDescent="0.2">
      <c r="F296" s="141"/>
      <c r="G296" s="19"/>
      <c r="H296" s="19"/>
    </row>
    <row r="297" spans="6:8" ht="15.75" customHeight="1" x14ac:dyDescent="0.2">
      <c r="F297" s="141"/>
      <c r="G297" s="19"/>
      <c r="H297" s="19"/>
    </row>
    <row r="298" spans="6:8" ht="15.75" customHeight="1" x14ac:dyDescent="0.2">
      <c r="F298" s="141"/>
      <c r="G298" s="19"/>
      <c r="H298" s="19"/>
    </row>
    <row r="299" spans="6:8" ht="15.75" customHeight="1" x14ac:dyDescent="0.2">
      <c r="F299" s="141"/>
      <c r="G299" s="19"/>
      <c r="H299" s="19"/>
    </row>
    <row r="300" spans="6:8" ht="15.75" customHeight="1" x14ac:dyDescent="0.2">
      <c r="F300" s="141"/>
      <c r="G300" s="19"/>
      <c r="H300" s="19"/>
    </row>
    <row r="301" spans="6:8" ht="15.75" customHeight="1" x14ac:dyDescent="0.2">
      <c r="F301" s="141"/>
      <c r="G301" s="19"/>
      <c r="H301" s="19"/>
    </row>
    <row r="302" spans="6:8" ht="15.75" customHeight="1" x14ac:dyDescent="0.2">
      <c r="F302" s="141"/>
      <c r="G302" s="19"/>
      <c r="H302" s="19"/>
    </row>
    <row r="303" spans="6:8" ht="15.75" customHeight="1" x14ac:dyDescent="0.2">
      <c r="F303" s="141"/>
      <c r="G303" s="19"/>
      <c r="H303" s="19"/>
    </row>
    <row r="304" spans="6:8" ht="15.75" customHeight="1" x14ac:dyDescent="0.2">
      <c r="F304" s="141"/>
      <c r="G304" s="19"/>
      <c r="H304" s="19"/>
    </row>
    <row r="305" spans="6:8" ht="15.75" customHeight="1" x14ac:dyDescent="0.2">
      <c r="F305" s="141"/>
      <c r="G305" s="19"/>
      <c r="H305" s="19"/>
    </row>
    <row r="306" spans="6:8" ht="15.75" customHeight="1" x14ac:dyDescent="0.2">
      <c r="F306" s="141"/>
      <c r="G306" s="19"/>
      <c r="H306" s="19"/>
    </row>
    <row r="307" spans="6:8" ht="15.75" customHeight="1" x14ac:dyDescent="0.2">
      <c r="F307" s="141"/>
      <c r="G307" s="19"/>
      <c r="H307" s="19"/>
    </row>
    <row r="308" spans="6:8" ht="15.75" customHeight="1" x14ac:dyDescent="0.2">
      <c r="F308" s="141"/>
      <c r="G308" s="19"/>
      <c r="H308" s="19"/>
    </row>
    <row r="309" spans="6:8" ht="15.75" customHeight="1" x14ac:dyDescent="0.2">
      <c r="F309" s="141"/>
      <c r="G309" s="19"/>
      <c r="H309" s="19"/>
    </row>
    <row r="310" spans="6:8" ht="15.75" customHeight="1" x14ac:dyDescent="0.2">
      <c r="F310" s="141"/>
      <c r="G310" s="19"/>
      <c r="H310" s="19"/>
    </row>
    <row r="311" spans="6:8" ht="15.75" customHeight="1" x14ac:dyDescent="0.2">
      <c r="F311" s="141"/>
      <c r="G311" s="19"/>
      <c r="H311" s="19"/>
    </row>
    <row r="312" spans="6:8" ht="15.75" customHeight="1" x14ac:dyDescent="0.2">
      <c r="F312" s="141"/>
      <c r="G312" s="19"/>
      <c r="H312" s="19"/>
    </row>
    <row r="313" spans="6:8" ht="15.75" customHeight="1" x14ac:dyDescent="0.2">
      <c r="F313" s="141"/>
      <c r="G313" s="19"/>
      <c r="H313" s="19"/>
    </row>
    <row r="314" spans="6:8" ht="15.75" customHeight="1" x14ac:dyDescent="0.2">
      <c r="F314" s="141"/>
      <c r="G314" s="19"/>
      <c r="H314" s="19"/>
    </row>
    <row r="315" spans="6:8" ht="15.75" customHeight="1" x14ac:dyDescent="0.2">
      <c r="F315" s="141"/>
      <c r="G315" s="19"/>
      <c r="H315" s="19"/>
    </row>
    <row r="316" spans="6:8" ht="15.75" customHeight="1" x14ac:dyDescent="0.2">
      <c r="F316" s="141"/>
      <c r="G316" s="19"/>
      <c r="H316" s="19"/>
    </row>
    <row r="317" spans="6:8" ht="15.75" customHeight="1" x14ac:dyDescent="0.2">
      <c r="F317" s="141"/>
      <c r="G317" s="19"/>
      <c r="H317" s="19"/>
    </row>
    <row r="318" spans="6:8" ht="15.75" customHeight="1" x14ac:dyDescent="0.2">
      <c r="F318" s="141"/>
      <c r="G318" s="19"/>
      <c r="H318" s="19"/>
    </row>
    <row r="319" spans="6:8" ht="15.75" customHeight="1" x14ac:dyDescent="0.2">
      <c r="F319" s="141"/>
      <c r="G319" s="19"/>
      <c r="H319" s="19"/>
    </row>
    <row r="320" spans="6:8" ht="15.75" customHeight="1" x14ac:dyDescent="0.2">
      <c r="F320" s="141"/>
      <c r="G320" s="19"/>
      <c r="H320" s="19"/>
    </row>
    <row r="321" spans="6:8" ht="15.75" customHeight="1" x14ac:dyDescent="0.2">
      <c r="F321" s="141"/>
      <c r="G321" s="19"/>
      <c r="H321" s="19"/>
    </row>
    <row r="322" spans="6:8" ht="15.75" customHeight="1" x14ac:dyDescent="0.2">
      <c r="F322" s="141"/>
      <c r="G322" s="19"/>
      <c r="H322" s="19"/>
    </row>
    <row r="323" spans="6:8" ht="15.75" customHeight="1" x14ac:dyDescent="0.2">
      <c r="F323" s="141"/>
      <c r="G323" s="19"/>
      <c r="H323" s="19"/>
    </row>
    <row r="324" spans="6:8" ht="15.75" customHeight="1" x14ac:dyDescent="0.2">
      <c r="F324" s="141"/>
      <c r="G324" s="19"/>
      <c r="H324" s="19"/>
    </row>
    <row r="325" spans="6:8" ht="15.75" customHeight="1" x14ac:dyDescent="0.2">
      <c r="F325" s="141"/>
      <c r="G325" s="19"/>
      <c r="H325" s="19"/>
    </row>
    <row r="326" spans="6:8" ht="15.75" customHeight="1" x14ac:dyDescent="0.2">
      <c r="F326" s="141"/>
      <c r="G326" s="19"/>
      <c r="H326" s="19"/>
    </row>
    <row r="327" spans="6:8" ht="15.75" customHeight="1" x14ac:dyDescent="0.2">
      <c r="F327" s="141"/>
      <c r="G327" s="19"/>
      <c r="H327" s="19"/>
    </row>
    <row r="328" spans="6:8" ht="15.75" customHeight="1" x14ac:dyDescent="0.2">
      <c r="F328" s="141"/>
      <c r="G328" s="19"/>
      <c r="H328" s="19"/>
    </row>
    <row r="329" spans="6:8" ht="15.75" customHeight="1" x14ac:dyDescent="0.2">
      <c r="F329" s="141"/>
      <c r="G329" s="19"/>
      <c r="H329" s="19"/>
    </row>
    <row r="330" spans="6:8" ht="15.75" customHeight="1" x14ac:dyDescent="0.2">
      <c r="F330" s="141"/>
      <c r="G330" s="19"/>
      <c r="H330" s="19"/>
    </row>
    <row r="331" spans="6:8" ht="15.75" customHeight="1" x14ac:dyDescent="0.2">
      <c r="F331" s="141"/>
      <c r="G331" s="19"/>
      <c r="H331" s="19"/>
    </row>
    <row r="332" spans="6:8" ht="15.75" customHeight="1" x14ac:dyDescent="0.2">
      <c r="F332" s="141"/>
      <c r="G332" s="19"/>
      <c r="H332" s="19"/>
    </row>
    <row r="333" spans="6:8" ht="15.75" customHeight="1" x14ac:dyDescent="0.2">
      <c r="F333" s="141"/>
      <c r="G333" s="19"/>
      <c r="H333" s="19"/>
    </row>
    <row r="334" spans="6:8" ht="15.75" customHeight="1" x14ac:dyDescent="0.2">
      <c r="F334" s="141"/>
      <c r="G334" s="19"/>
      <c r="H334" s="19"/>
    </row>
    <row r="335" spans="6:8" ht="15.75" customHeight="1" x14ac:dyDescent="0.2">
      <c r="F335" s="141"/>
      <c r="G335" s="19"/>
      <c r="H335" s="19"/>
    </row>
    <row r="336" spans="6:8" ht="15.75" customHeight="1" x14ac:dyDescent="0.2">
      <c r="F336" s="141"/>
      <c r="G336" s="19"/>
      <c r="H336" s="19"/>
    </row>
    <row r="337" spans="6:8" ht="15.75" customHeight="1" x14ac:dyDescent="0.2">
      <c r="F337" s="141"/>
      <c r="G337" s="19"/>
      <c r="H337" s="19"/>
    </row>
    <row r="338" spans="6:8" ht="15.75" customHeight="1" x14ac:dyDescent="0.2">
      <c r="F338" s="141"/>
      <c r="G338" s="19"/>
      <c r="H338" s="19"/>
    </row>
    <row r="339" spans="6:8" ht="15.75" customHeight="1" x14ac:dyDescent="0.2">
      <c r="F339" s="141"/>
      <c r="G339" s="19"/>
      <c r="H339" s="19"/>
    </row>
    <row r="340" spans="6:8" ht="15.75" customHeight="1" x14ac:dyDescent="0.2">
      <c r="F340" s="141"/>
      <c r="G340" s="19"/>
      <c r="H340" s="19"/>
    </row>
    <row r="341" spans="6:8" ht="15.75" customHeight="1" x14ac:dyDescent="0.2">
      <c r="F341" s="141"/>
      <c r="G341" s="19"/>
      <c r="H341" s="19"/>
    </row>
    <row r="342" spans="6:8" ht="15.75" customHeight="1" x14ac:dyDescent="0.2">
      <c r="F342" s="141"/>
      <c r="G342" s="19"/>
      <c r="H342" s="19"/>
    </row>
    <row r="343" spans="6:8" ht="15.75" customHeight="1" x14ac:dyDescent="0.2">
      <c r="F343" s="141"/>
      <c r="G343" s="19"/>
      <c r="H343" s="19"/>
    </row>
    <row r="344" spans="6:8" ht="15.75" customHeight="1" x14ac:dyDescent="0.2">
      <c r="F344" s="141"/>
      <c r="G344" s="19"/>
      <c r="H344" s="19"/>
    </row>
    <row r="345" spans="6:8" ht="15.75" customHeight="1" x14ac:dyDescent="0.2">
      <c r="F345" s="141"/>
      <c r="G345" s="19"/>
      <c r="H345" s="19"/>
    </row>
    <row r="346" spans="6:8" ht="15.75" customHeight="1" x14ac:dyDescent="0.2">
      <c r="F346" s="141"/>
      <c r="G346" s="19"/>
      <c r="H346" s="19"/>
    </row>
    <row r="347" spans="6:8" ht="15.75" customHeight="1" x14ac:dyDescent="0.2">
      <c r="F347" s="141"/>
      <c r="G347" s="19"/>
      <c r="H347" s="19"/>
    </row>
    <row r="348" spans="6:8" ht="15.75" customHeight="1" x14ac:dyDescent="0.2">
      <c r="F348" s="141"/>
      <c r="G348" s="19"/>
      <c r="H348" s="19"/>
    </row>
    <row r="349" spans="6:8" ht="15.75" customHeight="1" x14ac:dyDescent="0.2">
      <c r="F349" s="141"/>
      <c r="G349" s="19"/>
      <c r="H349" s="19"/>
    </row>
    <row r="350" spans="6:8" ht="15.75" customHeight="1" x14ac:dyDescent="0.2">
      <c r="F350" s="141"/>
      <c r="G350" s="19"/>
      <c r="H350" s="19"/>
    </row>
    <row r="351" spans="6:8" ht="15.75" customHeight="1" x14ac:dyDescent="0.2">
      <c r="F351" s="141"/>
      <c r="G351" s="19"/>
      <c r="H351" s="19"/>
    </row>
    <row r="352" spans="6:8" ht="15.75" customHeight="1" x14ac:dyDescent="0.2">
      <c r="F352" s="141"/>
      <c r="G352" s="19"/>
      <c r="H352" s="19"/>
    </row>
    <row r="353" spans="6:8" ht="15.75" customHeight="1" x14ac:dyDescent="0.2">
      <c r="F353" s="141"/>
      <c r="G353" s="19"/>
      <c r="H353" s="19"/>
    </row>
    <row r="354" spans="6:8" ht="15.75" customHeight="1" x14ac:dyDescent="0.2">
      <c r="F354" s="141"/>
      <c r="G354" s="19"/>
      <c r="H354" s="19"/>
    </row>
    <row r="355" spans="6:8" ht="15.75" customHeight="1" x14ac:dyDescent="0.2">
      <c r="F355" s="141"/>
      <c r="G355" s="19"/>
      <c r="H355" s="19"/>
    </row>
    <row r="356" spans="6:8" ht="15.75" customHeight="1" x14ac:dyDescent="0.2">
      <c r="F356" s="141"/>
      <c r="G356" s="19"/>
      <c r="H356" s="19"/>
    </row>
    <row r="357" spans="6:8" ht="15.75" customHeight="1" x14ac:dyDescent="0.2">
      <c r="F357" s="141"/>
      <c r="G357" s="19"/>
      <c r="H357" s="19"/>
    </row>
    <row r="358" spans="6:8" ht="15.75" customHeight="1" x14ac:dyDescent="0.2">
      <c r="F358" s="141"/>
      <c r="G358" s="19"/>
      <c r="H358" s="19"/>
    </row>
    <row r="359" spans="6:8" ht="15.75" customHeight="1" x14ac:dyDescent="0.2">
      <c r="F359" s="141"/>
      <c r="G359" s="19"/>
      <c r="H359" s="19"/>
    </row>
    <row r="360" spans="6:8" ht="15.75" customHeight="1" x14ac:dyDescent="0.2">
      <c r="F360" s="141"/>
      <c r="G360" s="19"/>
      <c r="H360" s="19"/>
    </row>
    <row r="361" spans="6:8" ht="15.75" customHeight="1" x14ac:dyDescent="0.2">
      <c r="F361" s="141"/>
      <c r="G361" s="19"/>
      <c r="H361" s="19"/>
    </row>
    <row r="362" spans="6:8" ht="15.75" customHeight="1" x14ac:dyDescent="0.2">
      <c r="F362" s="141"/>
      <c r="G362" s="19"/>
      <c r="H362" s="19"/>
    </row>
    <row r="363" spans="6:8" ht="15.75" customHeight="1" x14ac:dyDescent="0.2">
      <c r="F363" s="141"/>
      <c r="G363" s="19"/>
      <c r="H363" s="19"/>
    </row>
    <row r="364" spans="6:8" ht="15.75" customHeight="1" x14ac:dyDescent="0.2">
      <c r="F364" s="141"/>
      <c r="G364" s="19"/>
      <c r="H364" s="19"/>
    </row>
    <row r="365" spans="6:8" ht="15.75" customHeight="1" x14ac:dyDescent="0.2">
      <c r="F365" s="141"/>
      <c r="G365" s="19"/>
      <c r="H365" s="19"/>
    </row>
    <row r="366" spans="6:8" ht="15.75" customHeight="1" x14ac:dyDescent="0.2">
      <c r="F366" s="141"/>
      <c r="G366" s="19"/>
      <c r="H366" s="19"/>
    </row>
    <row r="367" spans="6:8" ht="15.75" customHeight="1" x14ac:dyDescent="0.2">
      <c r="F367" s="141"/>
      <c r="G367" s="19"/>
      <c r="H367" s="19"/>
    </row>
    <row r="368" spans="6:8" ht="15.75" customHeight="1" x14ac:dyDescent="0.2">
      <c r="F368" s="141"/>
      <c r="G368" s="19"/>
      <c r="H368" s="19"/>
    </row>
    <row r="369" spans="6:8" ht="15.75" customHeight="1" x14ac:dyDescent="0.2">
      <c r="F369" s="141"/>
      <c r="G369" s="19"/>
      <c r="H369" s="19"/>
    </row>
    <row r="370" spans="6:8" ht="15.75" customHeight="1" x14ac:dyDescent="0.2">
      <c r="F370" s="141"/>
      <c r="G370" s="19"/>
      <c r="H370" s="19"/>
    </row>
    <row r="371" spans="6:8" ht="15.75" customHeight="1" x14ac:dyDescent="0.2">
      <c r="F371" s="141"/>
      <c r="G371" s="19"/>
      <c r="H371" s="19"/>
    </row>
    <row r="372" spans="6:8" ht="15.75" customHeight="1" x14ac:dyDescent="0.2">
      <c r="F372" s="141"/>
      <c r="G372" s="19"/>
      <c r="H372" s="19"/>
    </row>
    <row r="373" spans="6:8" ht="15.75" customHeight="1" x14ac:dyDescent="0.2">
      <c r="F373" s="141"/>
      <c r="G373" s="19"/>
      <c r="H373" s="19"/>
    </row>
  </sheetData>
  <customSheetViews>
    <customSheetView guid="{C36BD45E-7A26-427E-9D1C-3938E4714006}" scale="75" fitToPage="1" showRuler="0">
      <pane ySplit="2" topLeftCell="A3" activePane="bottomLeft" state="frozen"/>
      <selection pane="bottomLeft" activeCell="A82" sqref="A82"/>
      <colBreaks count="1" manualBreakCount="1">
        <brk id="13" max="1048575" man="1"/>
      </colBreaks>
      <pageMargins left="0.74803149606299213" right="0.23622047244094491" top="0.94488188976377963" bottom="0.59055118110236227" header="0.35433070866141736" footer="0.19685039370078741"/>
      <printOptions horizontalCentered="1"/>
      <pageSetup paperSize="9" scale="86" fitToHeight="10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</customSheetViews>
  <mergeCells count="2">
    <mergeCell ref="A1:E1"/>
    <mergeCell ref="F1:H1"/>
  </mergeCells>
  <phoneticPr fontId="0" type="noConversion"/>
  <conditionalFormatting sqref="F1:H1 H201:H202 H182:H197 H204 H207:H214 H2:H176 H217:H65388">
    <cfRule type="cellIs" dxfId="9" priority="168" stopIfTrue="1" operator="equal">
      <formula>0</formula>
    </cfRule>
  </conditionalFormatting>
  <conditionalFormatting sqref="H180:H181">
    <cfRule type="cellIs" dxfId="8" priority="119" stopIfTrue="1" operator="equal">
      <formula>0</formula>
    </cfRule>
  </conditionalFormatting>
  <conditionalFormatting sqref="H177:H179">
    <cfRule type="cellIs" dxfId="7" priority="107" stopIfTrue="1" operator="equal">
      <formula>0</formula>
    </cfRule>
  </conditionalFormatting>
  <conditionalFormatting sqref="H205:H206">
    <cfRule type="cellIs" dxfId="6" priority="29" stopIfTrue="1" operator="equal">
      <formula>0</formula>
    </cfRule>
  </conditionalFormatting>
  <conditionalFormatting sqref="H215:H216">
    <cfRule type="cellIs" dxfId="5" priority="17" stopIfTrue="1" operator="equal">
      <formula>0</formula>
    </cfRule>
  </conditionalFormatting>
  <conditionalFormatting sqref="H198:H200">
    <cfRule type="cellIs" dxfId="4" priority="10" stopIfTrue="1" operator="equal">
      <formula>0</formula>
    </cfRule>
  </conditionalFormatting>
  <conditionalFormatting sqref="H203">
    <cfRule type="cellIs" dxfId="3" priority="4" stopIfTrue="1" operator="equal">
      <formula>0</formula>
    </cfRule>
  </conditionalFormatting>
  <printOptions horizontalCentered="1"/>
  <pageMargins left="0.55118110236220474" right="0.23622047244094491" top="0.35433070866141736" bottom="0.59055118110236227" header="0.35433070866141736" footer="0"/>
  <pageSetup paperSize="9" scale="43" fitToHeight="100" orientation="portrait" r:id="rId2"/>
  <headerFooter scaleWithDoc="0" alignWithMargins="0">
    <oddFooter>&amp;CSide &amp;P af &amp;N&amp;RTilbudsliste</oddFooter>
  </headerFooter>
  <rowBreaks count="1" manualBreakCount="1">
    <brk id="11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I43"/>
  <sheetViews>
    <sheetView tabSelected="1" view="pageBreakPreview" zoomScale="85" zoomScaleNormal="70" zoomScaleSheetLayoutView="85" workbookViewId="0">
      <selection activeCell="D39" sqref="D39"/>
    </sheetView>
  </sheetViews>
  <sheetFormatPr defaultColWidth="7.85546875" defaultRowHeight="15.75" customHeight="1" x14ac:dyDescent="0.2"/>
  <cols>
    <col min="1" max="1" width="4.5703125" style="209" customWidth="1"/>
    <col min="2" max="2" width="4.28515625" style="209" customWidth="1"/>
    <col min="3" max="3" width="4" style="210" bestFit="1" customWidth="1"/>
    <col min="4" max="4" width="111.5703125" style="17" customWidth="1"/>
    <col min="5" max="5" width="10.5703125" style="18" bestFit="1" customWidth="1"/>
    <col min="6" max="6" width="19.7109375" style="212" customWidth="1"/>
    <col min="7" max="7" width="23.85546875" style="20" bestFit="1" customWidth="1"/>
    <col min="8" max="8" width="15.28515625" style="20" bestFit="1" customWidth="1"/>
    <col min="9" max="9" width="1.140625" style="6" customWidth="1"/>
    <col min="10" max="10" width="7.85546875" style="6"/>
    <col min="11" max="11" width="11.42578125" style="6" bestFit="1" customWidth="1"/>
    <col min="12" max="16384" width="7.85546875" style="6"/>
  </cols>
  <sheetData>
    <row r="1" spans="1:9" s="2" customFormat="1" ht="15.75" customHeight="1" x14ac:dyDescent="0.25">
      <c r="A1" s="235" t="s">
        <v>26</v>
      </c>
      <c r="B1" s="236"/>
      <c r="C1" s="236"/>
      <c r="D1" s="236"/>
      <c r="E1" s="236"/>
      <c r="F1" s="237" t="s">
        <v>27</v>
      </c>
      <c r="G1" s="238"/>
      <c r="H1" s="239"/>
      <c r="I1" s="1"/>
    </row>
    <row r="2" spans="1:9" s="4" customFormat="1" ht="15.75" customHeight="1" x14ac:dyDescent="0.25">
      <c r="A2" s="97" t="s">
        <v>6</v>
      </c>
      <c r="B2" s="98" t="s">
        <v>7</v>
      </c>
      <c r="C2" s="99" t="s">
        <v>8</v>
      </c>
      <c r="D2" s="100" t="s">
        <v>16</v>
      </c>
      <c r="E2" s="101" t="s">
        <v>28</v>
      </c>
      <c r="F2" s="135" t="s">
        <v>29</v>
      </c>
      <c r="G2" s="102" t="s">
        <v>30</v>
      </c>
      <c r="H2" s="78" t="s">
        <v>31</v>
      </c>
      <c r="I2" s="3"/>
    </row>
    <row r="3" spans="1:9" ht="15.75" customHeight="1" x14ac:dyDescent="0.25">
      <c r="A3" s="150">
        <v>13</v>
      </c>
      <c r="B3" s="151"/>
      <c r="C3" s="152"/>
      <c r="D3" s="153" t="s">
        <v>235</v>
      </c>
      <c r="E3" s="149"/>
      <c r="F3" s="149"/>
      <c r="G3" s="154"/>
      <c r="H3" s="155"/>
      <c r="I3" s="84"/>
    </row>
    <row r="4" spans="1:9" ht="15.75" customHeight="1" x14ac:dyDescent="0.2">
      <c r="A4" s="85"/>
      <c r="B4" s="86">
        <v>1</v>
      </c>
      <c r="C4" s="87"/>
      <c r="D4" s="82"/>
      <c r="E4" s="128"/>
      <c r="F4" s="90"/>
      <c r="G4" s="88"/>
      <c r="H4" s="60"/>
      <c r="I4" s="84"/>
    </row>
    <row r="5" spans="1:9" ht="15.75" customHeight="1" x14ac:dyDescent="0.2">
      <c r="A5" s="85"/>
      <c r="B5" s="86"/>
      <c r="C5" s="87">
        <v>1</v>
      </c>
      <c r="D5" s="82" t="s">
        <v>214</v>
      </c>
      <c r="E5" s="129" t="s">
        <v>217</v>
      </c>
      <c r="F5" s="90">
        <v>1</v>
      </c>
      <c r="G5" s="88"/>
      <c r="H5" s="60">
        <f>F5*G5</f>
        <v>0</v>
      </c>
      <c r="I5" s="84"/>
    </row>
    <row r="6" spans="1:9" ht="15.75" customHeight="1" x14ac:dyDescent="0.2">
      <c r="A6" s="85"/>
      <c r="B6" s="86"/>
      <c r="C6" s="87">
        <v>2</v>
      </c>
      <c r="D6" s="82" t="s">
        <v>215</v>
      </c>
      <c r="E6" s="129" t="s">
        <v>217</v>
      </c>
      <c r="F6" s="90">
        <v>1</v>
      </c>
      <c r="G6" s="88"/>
      <c r="H6" s="60">
        <f t="shared" ref="H6:H7" si="0">F6*G6</f>
        <v>0</v>
      </c>
      <c r="I6" s="84"/>
    </row>
    <row r="7" spans="1:9" ht="15.75" customHeight="1" x14ac:dyDescent="0.2">
      <c r="A7" s="79"/>
      <c r="B7" s="80"/>
      <c r="C7" s="81">
        <v>3</v>
      </c>
      <c r="D7" s="82" t="s">
        <v>216</v>
      </c>
      <c r="E7" s="129" t="s">
        <v>217</v>
      </c>
      <c r="F7" s="90">
        <v>1</v>
      </c>
      <c r="G7" s="90"/>
      <c r="H7" s="60">
        <f t="shared" si="0"/>
        <v>0</v>
      </c>
      <c r="I7" s="84"/>
    </row>
    <row r="8" spans="1:9" ht="15.75" customHeight="1" x14ac:dyDescent="0.2">
      <c r="A8" s="195"/>
      <c r="B8" s="80"/>
      <c r="C8" s="81"/>
      <c r="D8" s="82"/>
      <c r="E8" s="129"/>
      <c r="F8" s="90"/>
      <c r="G8" s="90"/>
      <c r="H8" s="115"/>
      <c r="I8" s="84"/>
    </row>
    <row r="9" spans="1:9" ht="15.75" customHeight="1" x14ac:dyDescent="0.2">
      <c r="A9" s="195"/>
      <c r="B9" s="80"/>
      <c r="C9" s="81"/>
      <c r="D9" s="107" t="s">
        <v>237</v>
      </c>
      <c r="E9" s="129"/>
      <c r="F9" s="90"/>
      <c r="G9" s="90"/>
      <c r="H9" s="115">
        <f>SUM(H5:H7)</f>
        <v>0</v>
      </c>
      <c r="I9" s="84"/>
    </row>
    <row r="10" spans="1:9" ht="15.75" customHeight="1" x14ac:dyDescent="0.2">
      <c r="A10" s="195"/>
      <c r="B10" s="80"/>
      <c r="C10" s="81"/>
      <c r="D10" s="82"/>
      <c r="E10" s="129"/>
      <c r="F10" s="90"/>
      <c r="G10" s="90"/>
      <c r="H10" s="115"/>
      <c r="I10" s="84"/>
    </row>
    <row r="11" spans="1:9" ht="15.75" customHeight="1" x14ac:dyDescent="0.25">
      <c r="A11" s="150">
        <v>14</v>
      </c>
      <c r="B11" s="151"/>
      <c r="C11" s="152"/>
      <c r="D11" s="153" t="s">
        <v>236</v>
      </c>
      <c r="E11" s="149"/>
      <c r="F11" s="149"/>
      <c r="G11" s="154"/>
      <c r="H11" s="155"/>
    </row>
    <row r="12" spans="1:9" ht="15.75" customHeight="1" x14ac:dyDescent="0.2">
      <c r="A12" s="79"/>
      <c r="B12" s="80">
        <v>1</v>
      </c>
      <c r="C12" s="81"/>
      <c r="D12" s="192"/>
      <c r="E12" s="128"/>
      <c r="F12" s="136"/>
      <c r="G12" s="83"/>
      <c r="H12" s="59"/>
      <c r="I12" s="84"/>
    </row>
    <row r="13" spans="1:9" ht="15.75" customHeight="1" x14ac:dyDescent="0.2">
      <c r="A13" s="79"/>
      <c r="B13" s="80"/>
      <c r="C13" s="81">
        <v>1</v>
      </c>
      <c r="D13" s="82" t="s">
        <v>218</v>
      </c>
      <c r="E13" s="128" t="s">
        <v>217</v>
      </c>
      <c r="F13" s="90">
        <v>1</v>
      </c>
      <c r="G13" s="83"/>
      <c r="H13" s="59">
        <f>F13*G13</f>
        <v>0</v>
      </c>
      <c r="I13" s="84"/>
    </row>
    <row r="14" spans="1:9" ht="15.75" customHeight="1" x14ac:dyDescent="0.2">
      <c r="A14" s="79"/>
      <c r="B14" s="80"/>
      <c r="C14" s="81">
        <v>2</v>
      </c>
      <c r="D14" s="82" t="s">
        <v>219</v>
      </c>
      <c r="E14" s="128" t="s">
        <v>217</v>
      </c>
      <c r="F14" s="90">
        <v>1</v>
      </c>
      <c r="G14" s="83"/>
      <c r="H14" s="59">
        <f t="shared" ref="H14:H24" si="1">F14*G14</f>
        <v>0</v>
      </c>
      <c r="I14" s="84"/>
    </row>
    <row r="15" spans="1:9" ht="15.75" customHeight="1" x14ac:dyDescent="0.2">
      <c r="A15" s="79"/>
      <c r="B15" s="80"/>
      <c r="C15" s="81">
        <v>3</v>
      </c>
      <c r="D15" s="82" t="s">
        <v>220</v>
      </c>
      <c r="E15" s="128" t="s">
        <v>217</v>
      </c>
      <c r="F15" s="90">
        <v>1</v>
      </c>
      <c r="G15" s="83"/>
      <c r="H15" s="59">
        <f t="shared" si="1"/>
        <v>0</v>
      </c>
      <c r="I15" s="84"/>
    </row>
    <row r="16" spans="1:9" ht="15.75" customHeight="1" x14ac:dyDescent="0.2">
      <c r="A16" s="79"/>
      <c r="B16" s="80"/>
      <c r="C16" s="81">
        <v>4</v>
      </c>
      <c r="D16" s="82" t="s">
        <v>221</v>
      </c>
      <c r="E16" s="128" t="s">
        <v>217</v>
      </c>
      <c r="F16" s="90">
        <v>1</v>
      </c>
      <c r="G16" s="83"/>
      <c r="H16" s="59">
        <f t="shared" si="1"/>
        <v>0</v>
      </c>
      <c r="I16" s="84"/>
    </row>
    <row r="17" spans="1:9" ht="15.75" customHeight="1" x14ac:dyDescent="0.2">
      <c r="A17" s="79"/>
      <c r="B17" s="80"/>
      <c r="C17" s="81">
        <v>5</v>
      </c>
      <c r="D17" s="82" t="s">
        <v>196</v>
      </c>
      <c r="E17" s="129" t="s">
        <v>38</v>
      </c>
      <c r="F17" s="90">
        <v>100</v>
      </c>
      <c r="G17" s="83"/>
      <c r="H17" s="59">
        <f t="shared" si="1"/>
        <v>0</v>
      </c>
      <c r="I17" s="84"/>
    </row>
    <row r="18" spans="1:9" ht="15.75" customHeight="1" x14ac:dyDescent="0.2">
      <c r="A18" s="85"/>
      <c r="B18" s="86"/>
      <c r="C18" s="87">
        <v>6</v>
      </c>
      <c r="D18" s="82" t="s">
        <v>197</v>
      </c>
      <c r="E18" s="128" t="s">
        <v>206</v>
      </c>
      <c r="F18" s="90">
        <v>100</v>
      </c>
      <c r="G18" s="88"/>
      <c r="H18" s="59">
        <f t="shared" si="1"/>
        <v>0</v>
      </c>
      <c r="I18" s="84"/>
    </row>
    <row r="19" spans="1:9" ht="15.75" customHeight="1" x14ac:dyDescent="0.2">
      <c r="A19" s="85"/>
      <c r="B19" s="86"/>
      <c r="C19" s="87">
        <v>7</v>
      </c>
      <c r="D19" s="82" t="s">
        <v>198</v>
      </c>
      <c r="E19" s="129" t="s">
        <v>206</v>
      </c>
      <c r="F19" s="90">
        <v>500</v>
      </c>
      <c r="G19" s="88"/>
      <c r="H19" s="59">
        <f t="shared" si="1"/>
        <v>0</v>
      </c>
      <c r="I19" s="84"/>
    </row>
    <row r="20" spans="1:9" ht="15.75" customHeight="1" x14ac:dyDescent="0.2">
      <c r="A20" s="85"/>
      <c r="B20" s="86"/>
      <c r="C20" s="87">
        <v>8</v>
      </c>
      <c r="D20" s="82" t="s">
        <v>199</v>
      </c>
      <c r="E20" s="129" t="s">
        <v>206</v>
      </c>
      <c r="F20" s="90">
        <v>500</v>
      </c>
      <c r="G20" s="88"/>
      <c r="H20" s="59">
        <f t="shared" si="1"/>
        <v>0</v>
      </c>
      <c r="I20" s="84"/>
    </row>
    <row r="21" spans="1:9" ht="15.75" customHeight="1" x14ac:dyDescent="0.2">
      <c r="A21" s="79"/>
      <c r="B21" s="80"/>
      <c r="C21" s="81">
        <v>9</v>
      </c>
      <c r="D21" s="82" t="s">
        <v>200</v>
      </c>
      <c r="E21" s="129" t="s">
        <v>38</v>
      </c>
      <c r="F21" s="90">
        <v>100</v>
      </c>
      <c r="G21" s="90"/>
      <c r="H21" s="59">
        <f t="shared" si="1"/>
        <v>0</v>
      </c>
      <c r="I21" s="84"/>
    </row>
    <row r="22" spans="1:9" ht="15.75" customHeight="1" x14ac:dyDescent="0.2">
      <c r="A22" s="195"/>
      <c r="B22" s="80"/>
      <c r="C22" s="81">
        <v>10</v>
      </c>
      <c r="D22" s="82" t="s">
        <v>201</v>
      </c>
      <c r="E22" s="129" t="s">
        <v>206</v>
      </c>
      <c r="F22" s="90">
        <v>100</v>
      </c>
      <c r="G22" s="90"/>
      <c r="H22" s="59">
        <f t="shared" si="1"/>
        <v>0</v>
      </c>
      <c r="I22" s="84"/>
    </row>
    <row r="23" spans="1:9" ht="15.75" customHeight="1" x14ac:dyDescent="0.2">
      <c r="A23" s="85"/>
      <c r="B23" s="194"/>
      <c r="C23" s="81">
        <v>11</v>
      </c>
      <c r="D23" s="82" t="s">
        <v>202</v>
      </c>
      <c r="E23" s="129" t="s">
        <v>38</v>
      </c>
      <c r="F23" s="90">
        <v>100</v>
      </c>
      <c r="G23" s="90"/>
      <c r="H23" s="59">
        <f t="shared" si="1"/>
        <v>0</v>
      </c>
      <c r="I23" s="84"/>
    </row>
    <row r="24" spans="1:9" ht="15.75" customHeight="1" x14ac:dyDescent="0.25">
      <c r="A24" s="196"/>
      <c r="B24" s="109"/>
      <c r="C24" s="81">
        <v>12</v>
      </c>
      <c r="D24" s="82" t="s">
        <v>203</v>
      </c>
      <c r="E24" s="129" t="s">
        <v>38</v>
      </c>
      <c r="F24" s="90">
        <v>100</v>
      </c>
      <c r="G24" s="90"/>
      <c r="H24" s="59">
        <f t="shared" si="1"/>
        <v>0</v>
      </c>
      <c r="I24" s="84"/>
    </row>
    <row r="25" spans="1:9" ht="15.75" customHeight="1" x14ac:dyDescent="0.2">
      <c r="A25" s="79"/>
      <c r="B25" s="80"/>
      <c r="C25" s="81"/>
      <c r="D25" s="193"/>
      <c r="E25" s="129"/>
      <c r="F25" s="138"/>
      <c r="G25" s="90"/>
      <c r="H25" s="60"/>
      <c r="I25" s="84"/>
    </row>
    <row r="26" spans="1:9" ht="15.75" customHeight="1" x14ac:dyDescent="0.2">
      <c r="A26" s="85"/>
      <c r="B26" s="86"/>
      <c r="C26" s="87"/>
      <c r="D26" s="107" t="s">
        <v>237</v>
      </c>
      <c r="E26" s="129"/>
      <c r="F26" s="137"/>
      <c r="G26" s="88"/>
      <c r="H26" s="60">
        <f>SUM(H13:H24)</f>
        <v>0</v>
      </c>
      <c r="I26" s="84"/>
    </row>
    <row r="27" spans="1:9" ht="15.75" customHeight="1" x14ac:dyDescent="0.2">
      <c r="A27" s="79"/>
      <c r="B27" s="199"/>
      <c r="C27" s="87"/>
      <c r="D27" s="89"/>
      <c r="E27" s="129"/>
      <c r="F27" s="138"/>
      <c r="G27" s="90"/>
      <c r="H27" s="60"/>
      <c r="I27" s="84"/>
    </row>
    <row r="28" spans="1:9" ht="15.75" customHeight="1" x14ac:dyDescent="0.25">
      <c r="A28" s="197">
        <v>15</v>
      </c>
      <c r="B28" s="149"/>
      <c r="C28" s="198"/>
      <c r="D28" s="153" t="s">
        <v>238</v>
      </c>
      <c r="E28" s="149"/>
      <c r="F28" s="149"/>
      <c r="G28" s="149"/>
      <c r="H28" s="149"/>
      <c r="I28" s="84"/>
    </row>
    <row r="29" spans="1:9" ht="15.75" customHeight="1" x14ac:dyDescent="0.2">
      <c r="A29" s="85"/>
      <c r="B29" s="200">
        <v>1</v>
      </c>
      <c r="C29" s="87"/>
      <c r="D29" s="89"/>
      <c r="E29" s="129"/>
      <c r="F29" s="139"/>
      <c r="G29" s="88"/>
      <c r="H29" s="60"/>
      <c r="I29" s="84"/>
    </row>
    <row r="30" spans="1:9" ht="15.75" customHeight="1" x14ac:dyDescent="0.2">
      <c r="A30" s="85"/>
      <c r="B30" s="86"/>
      <c r="C30" s="87">
        <v>1</v>
      </c>
      <c r="D30" s="82" t="s">
        <v>204</v>
      </c>
      <c r="E30" s="129" t="s">
        <v>205</v>
      </c>
      <c r="F30" s="90">
        <v>1</v>
      </c>
      <c r="G30" s="88"/>
      <c r="H30" s="60">
        <f>F30*G30</f>
        <v>0</v>
      </c>
      <c r="I30" s="84"/>
    </row>
    <row r="31" spans="1:9" ht="15.75" customHeight="1" x14ac:dyDescent="0.2">
      <c r="A31" s="85"/>
      <c r="B31" s="86"/>
      <c r="C31" s="87">
        <v>2</v>
      </c>
      <c r="D31" s="89" t="s">
        <v>207</v>
      </c>
      <c r="E31" s="129" t="s">
        <v>208</v>
      </c>
      <c r="F31" s="90">
        <v>1</v>
      </c>
      <c r="G31" s="88"/>
      <c r="H31" s="60">
        <f>F31*G31</f>
        <v>0</v>
      </c>
      <c r="I31" s="84"/>
    </row>
    <row r="32" spans="1:9" ht="15.75" customHeight="1" x14ac:dyDescent="0.2">
      <c r="A32" s="85"/>
      <c r="B32" s="86"/>
      <c r="C32" s="87"/>
      <c r="D32" s="89"/>
      <c r="E32" s="129"/>
      <c r="F32" s="139"/>
      <c r="G32" s="88"/>
      <c r="H32" s="60"/>
      <c r="I32" s="84"/>
    </row>
    <row r="33" spans="1:9" ht="15.75" customHeight="1" x14ac:dyDescent="0.2">
      <c r="A33" s="85"/>
      <c r="B33" s="86"/>
      <c r="C33" s="87"/>
      <c r="D33" s="107" t="s">
        <v>41</v>
      </c>
      <c r="E33" s="129"/>
      <c r="F33" s="139"/>
      <c r="G33" s="88"/>
      <c r="H33" s="60">
        <f>SUM(H30:H31)</f>
        <v>0</v>
      </c>
      <c r="I33" s="84"/>
    </row>
    <row r="34" spans="1:9" ht="15.75" customHeight="1" x14ac:dyDescent="0.2">
      <c r="A34" s="202"/>
      <c r="B34" s="203"/>
      <c r="C34" s="204"/>
      <c r="D34" s="205"/>
      <c r="E34" s="206"/>
      <c r="F34" s="207"/>
      <c r="G34" s="208"/>
      <c r="H34" s="104"/>
      <c r="I34" s="84"/>
    </row>
    <row r="35" spans="1:9" ht="15.75" customHeight="1" x14ac:dyDescent="0.2">
      <c r="F35" s="211"/>
      <c r="G35" s="19"/>
      <c r="H35" s="19"/>
    </row>
    <row r="36" spans="1:9" ht="15.75" customHeight="1" x14ac:dyDescent="0.2">
      <c r="F36" s="211"/>
      <c r="G36" s="19"/>
      <c r="H36" s="19"/>
    </row>
    <row r="37" spans="1:9" ht="15.75" customHeight="1" x14ac:dyDescent="0.2">
      <c r="F37" s="211"/>
      <c r="G37" s="19"/>
      <c r="H37" s="19"/>
    </row>
    <row r="38" spans="1:9" ht="15.75" customHeight="1" x14ac:dyDescent="0.2">
      <c r="F38" s="211"/>
      <c r="G38" s="19"/>
      <c r="H38" s="19"/>
    </row>
    <row r="39" spans="1:9" ht="15.75" customHeight="1" x14ac:dyDescent="0.2">
      <c r="F39" s="211"/>
      <c r="G39" s="19"/>
      <c r="H39" s="19"/>
    </row>
    <row r="40" spans="1:9" ht="15.75" customHeight="1" x14ac:dyDescent="0.2">
      <c r="F40" s="211"/>
      <c r="G40" s="19"/>
      <c r="H40" s="19"/>
    </row>
    <row r="41" spans="1:9" ht="15.75" customHeight="1" x14ac:dyDescent="0.2">
      <c r="F41" s="211"/>
      <c r="G41" s="19"/>
      <c r="H41" s="19"/>
    </row>
    <row r="42" spans="1:9" ht="15.75" customHeight="1" x14ac:dyDescent="0.2">
      <c r="F42" s="211"/>
      <c r="G42" s="19"/>
      <c r="H42" s="19"/>
    </row>
    <row r="43" spans="1:9" ht="15.75" customHeight="1" x14ac:dyDescent="0.2">
      <c r="F43" s="211"/>
      <c r="G43" s="19"/>
      <c r="H43" s="19"/>
    </row>
  </sheetData>
  <mergeCells count="2">
    <mergeCell ref="A1:E1"/>
    <mergeCell ref="F1:H1"/>
  </mergeCells>
  <conditionalFormatting sqref="F1:H1 H2 H11:H27 H29:H65058">
    <cfRule type="cellIs" dxfId="2" priority="52" stopIfTrue="1" operator="equal">
      <formula>0</formula>
    </cfRule>
  </conditionalFormatting>
  <conditionalFormatting sqref="H4:H10">
    <cfRule type="cellIs" dxfId="1" priority="4" stopIfTrue="1" operator="equal">
      <formula>0</formula>
    </cfRule>
  </conditionalFormatting>
  <conditionalFormatting sqref="H3">
    <cfRule type="cellIs" dxfId="0" priority="1" stopIfTrue="1" operator="equal">
      <formula>0</formula>
    </cfRule>
  </conditionalFormatting>
  <printOptions horizontalCentered="1"/>
  <pageMargins left="0.55118110236220474" right="0.23622047244094491" top="0.35433070866141736" bottom="0.59055118110236227" header="0.35433070866141736" footer="0"/>
  <pageSetup paperSize="9" scale="43" fitToHeight="100" orientation="portrait" r:id="rId1"/>
  <headerFooter scaleWithDoc="0" alignWithMargins="0">
    <oddFooter>&amp;CSide &amp;P af &amp;N&amp;RTilbudsliste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18</vt:i4>
      </vt:variant>
    </vt:vector>
  </HeadingPairs>
  <TitlesOfParts>
    <vt:vector size="21" baseType="lpstr">
      <vt:lpstr>Forside Vejanlæg</vt:lpstr>
      <vt:lpstr>TBL Vejanlæg</vt:lpstr>
      <vt:lpstr>Evt. ekstra arbejder</vt:lpstr>
      <vt:lpstr>'Forside Vejanlæg'!FqrstFax</vt:lpstr>
      <vt:lpstr>'Forside Vejanlæg'!FqrstKontor</vt:lpstr>
      <vt:lpstr>'Forside Vejanlæg'!FqrstMailadresse</vt:lpstr>
      <vt:lpstr>'Forside Vejanlæg'!FqrstPostboks</vt:lpstr>
      <vt:lpstr>'Forside Vejanlæg'!FqrstPostdistrikt</vt:lpstr>
      <vt:lpstr>'Evt. ekstra arbejder'!HP01_Kontrakt</vt:lpstr>
      <vt:lpstr>HP01_Kontrakt</vt:lpstr>
      <vt:lpstr>HP02_Kontrakt</vt:lpstr>
      <vt:lpstr>HP04_Kontrakt</vt:lpstr>
      <vt:lpstr>HP05_Kontrakt</vt:lpstr>
      <vt:lpstr>HP07_Kontrakt</vt:lpstr>
      <vt:lpstr>HP08_Kontrakt</vt:lpstr>
      <vt:lpstr>'Evt. ekstra arbejder'!Udskriftsområde</vt:lpstr>
      <vt:lpstr>'Forside Vejanlæg'!Udskriftsområde</vt:lpstr>
      <vt:lpstr>'TBL Vejanlæg'!Udskriftsområde</vt:lpstr>
      <vt:lpstr>'Evt. ekstra arbejder'!Udskriftstitler</vt:lpstr>
      <vt:lpstr>'Forside Vejanlæg'!Udskriftstitler</vt:lpstr>
      <vt:lpstr>'TBL Vejanlæg'!Udskriftstitler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Tilbudsliste</dc:title>
  <dc:creator>Lis Sørensen Andersen</dc:creator>
  <cp:lastModifiedBy>Dorte Marlene Munk Nielsen</cp:lastModifiedBy>
  <cp:lastPrinted>2018-03-22T11:11:25Z</cp:lastPrinted>
  <dcterms:created xsi:type="dcterms:W3CDTF">1997-06-19T09:36:56Z</dcterms:created>
  <dcterms:modified xsi:type="dcterms:W3CDTF">2018-03-22T11:50:10Z</dcterms:modified>
</cp:coreProperties>
</file>