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owi.sharepoint.com/sites/A227300-project/Shared Documents/60-WorkInProgress/10-Documents/2_Planlægning/Signalprojektering/Aflevering 4 (20220325) - Udbud/"/>
    </mc:Choice>
  </mc:AlternateContent>
  <xr:revisionPtr revIDLastSave="111" documentId="8_{FD401D5C-6340-402B-8AE5-A72F74DF42E5}" xr6:coauthVersionLast="47" xr6:coauthVersionMax="47" xr10:uidLastSave="{A683DC12-DE94-46CD-A49C-C445165C8D3B}"/>
  <bookViews>
    <workbookView xWindow="2250" yWindow="1500" windowWidth="21600" windowHeight="11385" xr2:uid="{4E55FD2D-6A16-4E5C-967B-BEC18BF1727A}"/>
  </bookViews>
  <sheets>
    <sheet name="Forside (ark 1)" sheetId="6" r:id="rId1"/>
    <sheet name="TBL (ark 2)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6" l="1"/>
  <c r="G15" i="6"/>
  <c r="G16" i="6"/>
  <c r="G17" i="6"/>
  <c r="G18" i="6"/>
  <c r="G19" i="6"/>
  <c r="G5" i="5"/>
  <c r="G6" i="5"/>
  <c r="G10" i="5"/>
  <c r="G11" i="5"/>
  <c r="G12" i="5"/>
  <c r="G13" i="5"/>
  <c r="G14" i="5"/>
  <c r="G15" i="5"/>
  <c r="G16" i="5"/>
  <c r="G17" i="5"/>
  <c r="G18" i="5"/>
  <c r="G22" i="5"/>
  <c r="G25" i="5" s="1"/>
  <c r="G23" i="5"/>
  <c r="G24" i="5"/>
  <c r="G29" i="5"/>
  <c r="G48" i="5" s="1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E40" i="5"/>
  <c r="E36" i="5"/>
  <c r="E38" i="5"/>
  <c r="E39" i="5"/>
  <c r="E30" i="5"/>
  <c r="E29" i="5"/>
  <c r="E33" i="5"/>
  <c r="E32" i="5"/>
  <c r="E10" i="5"/>
  <c r="E31" i="5" s="1"/>
  <c r="E50" i="5" l="1"/>
  <c r="E52" i="5" s="1"/>
</calcChain>
</file>

<file path=xl/sharedStrings.xml><?xml version="1.0" encoding="utf-8"?>
<sst xmlns="http://schemas.openxmlformats.org/spreadsheetml/2006/main" count="163" uniqueCount="113">
  <si>
    <t xml:space="preserve">Projektnr. </t>
  </si>
  <si>
    <t>Dokumentnr.</t>
  </si>
  <si>
    <t>Udarbejdet</t>
  </si>
  <si>
    <t>Version</t>
  </si>
  <si>
    <t>Hovedpost 1</t>
  </si>
  <si>
    <t>Projektledelse</t>
  </si>
  <si>
    <t>Hovedpost 2</t>
  </si>
  <si>
    <t>Signalmateriel</t>
  </si>
  <si>
    <t>Hovedpost 3</t>
  </si>
  <si>
    <t>Standere</t>
  </si>
  <si>
    <t>Hovedpost 4</t>
  </si>
  <si>
    <t>Installation og kabler</t>
  </si>
  <si>
    <t>Tilbudssum</t>
  </si>
  <si>
    <t>Samlet tilbudssum</t>
  </si>
  <si>
    <t>Hovedposternes sum, tilbudssum og den samlede tilbudssum overføres fra TBL (ark 2), hvor felter markeret med grønt udfyldes.</t>
  </si>
  <si>
    <t>Tilbuddet er afgivet i henhold til udbudsmateriale herunder evt. rettelsesblade.</t>
  </si>
  <si>
    <t>Ved underskift bekræftes, at ovenstående tilbud vedstås i 3 måneder regnet fra tilbudsfristen.</t>
  </si>
  <si>
    <t>Evt. tilbudsforbehold:</t>
  </si>
  <si>
    <t>Firma</t>
  </si>
  <si>
    <t>Adresse</t>
  </si>
  <si>
    <t>Postnummer</t>
  </si>
  <si>
    <t>E-mail</t>
  </si>
  <si>
    <t>Telefon</t>
  </si>
  <si>
    <t>Kontaktperson</t>
  </si>
  <si>
    <t>E-mail, kontaktpers.</t>
  </si>
  <si>
    <t>dato</t>
  </si>
  <si>
    <t>underskrift</t>
  </si>
  <si>
    <t>stempel</t>
  </si>
  <si>
    <t>Tilbudsgivers underskrift er bindende for samtlige på TBL angivne priser og oplysninger i øvrigt.</t>
  </si>
  <si>
    <t>1. PROJEKTLEDELSE</t>
  </si>
  <si>
    <t>Pos.</t>
  </si>
  <si>
    <t>Betegnelse</t>
  </si>
  <si>
    <t>Enhed</t>
  </si>
  <si>
    <t>Enhedspris</t>
  </si>
  <si>
    <t>Samlet pris kr. ekskl. moms</t>
  </si>
  <si>
    <t>1.1</t>
  </si>
  <si>
    <t>Projektledelse / administration</t>
  </si>
  <si>
    <t>stk.</t>
  </si>
  <si>
    <t>SUM position 1.1</t>
  </si>
  <si>
    <t>2 SIGNALMATERIEL</t>
  </si>
  <si>
    <t>2.1</t>
  </si>
  <si>
    <t>Lanterne, 3-lys, LED, Ø200mm</t>
  </si>
  <si>
    <t>2.2</t>
  </si>
  <si>
    <t>Lanterne, 2-lys fodgængersignal, LED, Ø200mm</t>
  </si>
  <si>
    <t>2.3</t>
  </si>
  <si>
    <t>Baggrundsplader til montering på 3-lys LED</t>
  </si>
  <si>
    <t>2.4</t>
  </si>
  <si>
    <t>2.5</t>
  </si>
  <si>
    <t>2.6</t>
  </si>
  <si>
    <t>Radardetektor</t>
  </si>
  <si>
    <t>3 STANDERE</t>
  </si>
  <si>
    <t>3.1</t>
  </si>
  <si>
    <t>3.2</t>
  </si>
  <si>
    <t>4 INSTALLATION OG KABLER</t>
  </si>
  <si>
    <t>4.1</t>
  </si>
  <si>
    <t>4.2</t>
  </si>
  <si>
    <t>4.3</t>
  </si>
  <si>
    <t>Montering af lanterner</t>
  </si>
  <si>
    <t>4.4</t>
  </si>
  <si>
    <t>Montering af baggrundsplader</t>
  </si>
  <si>
    <t>4.5</t>
  </si>
  <si>
    <t>4.6</t>
  </si>
  <si>
    <t>4.7</t>
  </si>
  <si>
    <t>lb.</t>
  </si>
  <si>
    <t>4.8</t>
  </si>
  <si>
    <t>4.9</t>
  </si>
  <si>
    <t>4.10</t>
  </si>
  <si>
    <t>Levering, opsætning og installation af elmåler inkl. skab</t>
  </si>
  <si>
    <t>4.11</t>
  </si>
  <si>
    <t>4.12</t>
  </si>
  <si>
    <t>4.13</t>
  </si>
  <si>
    <t>Samlet Tilbudssum</t>
  </si>
  <si>
    <t>4.14</t>
  </si>
  <si>
    <t>4.15</t>
  </si>
  <si>
    <t>4.16</t>
  </si>
  <si>
    <t>Deltagelse i FAT</t>
  </si>
  <si>
    <t>Deltagelse i SAT</t>
  </si>
  <si>
    <t>Prøvedriftsperiode</t>
  </si>
  <si>
    <t>Opstilling af høj stander samt kombimaster</t>
  </si>
  <si>
    <t>3.3</t>
  </si>
  <si>
    <t>Opsætning af syreapparater i SRO</t>
  </si>
  <si>
    <t>4.17</t>
  </si>
  <si>
    <t>Levering og montering af styreapprat inkl. tilpasning og programmering</t>
  </si>
  <si>
    <t>A227300</t>
  </si>
  <si>
    <t>Signalanlæg, Hobrovej-Buderupholmvej-Nibevej</t>
  </si>
  <si>
    <t>Lanterne, 3-lys, LED, Ø100mm (cyklistsignal)</t>
  </si>
  <si>
    <t>2.7</t>
  </si>
  <si>
    <t>Lanterne, 1-lys pilsignal, LED, Ø200mm</t>
  </si>
  <si>
    <t>SUM position 3.1 - 3.3</t>
  </si>
  <si>
    <t>Opstilling af almindelig stander</t>
  </si>
  <si>
    <t>2.8</t>
  </si>
  <si>
    <t>SUM position 2.1 - 2.8</t>
  </si>
  <si>
    <t>Akustisk signal med tryk og kvitteringslys</t>
  </si>
  <si>
    <t>Fodgængertryk med kvitteringslys</t>
  </si>
  <si>
    <t>Montering af fodgængertryk og akustisk signal med tryk og kvitteringslys</t>
  </si>
  <si>
    <t>Montering og kalibrering af radar</t>
  </si>
  <si>
    <t>Styret underboring (på tværs af Hobrovej) af 25-35 meter</t>
  </si>
  <si>
    <t>Levering og montering af spoler</t>
  </si>
  <si>
    <t>Levering, trækning og montering af radarkabler</t>
  </si>
  <si>
    <t>Levering, trækning og montering af spolekabler</t>
  </si>
  <si>
    <t>Levering, trækning og montering af signalkabler 27-leder</t>
  </si>
  <si>
    <t>Levering, trækning og montering af signalkabler 37-leder</t>
  </si>
  <si>
    <t>KVHA</t>
  </si>
  <si>
    <t>1.0 (25.03.2022)</t>
  </si>
  <si>
    <t>4.18</t>
  </si>
  <si>
    <t>4.19</t>
  </si>
  <si>
    <t>SUM position 4.1 - 4.19</t>
  </si>
  <si>
    <t>Almindelig stander (stål)</t>
  </si>
  <si>
    <t>Høj stander (stål)</t>
  </si>
  <si>
    <t>Levering og udlægning af trækrør Ø110mm</t>
  </si>
  <si>
    <r>
      <t>Undertegnede tilbyder at gennemføre entreprisen "</t>
    </r>
    <r>
      <rPr>
        <i/>
        <sz val="10"/>
        <color theme="1"/>
        <rFont val="Arial"/>
        <family val="2"/>
      </rPr>
      <t>Signalanlæg, Hobrovej-Buderupholmvej-Nibevej"</t>
    </r>
    <r>
      <rPr>
        <sz val="10"/>
        <color theme="1"/>
        <rFont val="Arial"/>
        <family val="2"/>
      </rPr>
      <t>, på det i udbudsmaterialet angivne grundlag.</t>
    </r>
  </si>
  <si>
    <t>Eftergivelig kombimaste, 8 meter (topmonteret, stål)</t>
  </si>
  <si>
    <t>A227300-002-RAP-006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</si>
</sst>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r.&quot;;\-#,##0.00\ &quot;kr.&quot;"/>
    <numFmt numFmtId="43" formatCode="_-* #,##0.00_-;\-* #,##0.00_-;_-* &quot;-&quot;??_-;_-@_-"/>
    <numFmt numFmtId="164" formatCode="_-* #,##0.00\ _k_r_._-;\-* #,##0.00\ _k_r_._-;_-* &quot;-&quot;??\ _k_r_._-;_-@_-"/>
    <numFmt numFmtId="165" formatCode="_ * #,##0.00_ ;_ * \-#,##0.00_ ;_ * &quot;-&quot;??_ ;_ @_ "/>
    <numFmt numFmtId="166" formatCode="#,##0.00\ &quot;kr.&quot;"/>
    <numFmt numFmtId="167" formatCode="&quot;kr.&quot;\ #,##0.00"/>
  </numFmts>
  <fonts count="13" x14ac:knownFonts="1">
    <font>
      <sz val="9"/>
      <color theme="1"/>
      <name val="Verdana"/>
      <family val="2"/>
    </font>
    <font>
      <sz val="11"/>
      <color theme="1"/>
      <name val="Verdana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 val="double"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B4A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3" applyFont="1"/>
    <xf numFmtId="0" fontId="2" fillId="0" borderId="0" xfId="3" applyFont="1" applyAlignment="1">
      <alignment horizontal="left"/>
    </xf>
    <xf numFmtId="0" fontId="2" fillId="0" borderId="0" xfId="3" applyFont="1" applyFill="1"/>
    <xf numFmtId="0" fontId="2" fillId="3" borderId="0" xfId="3" applyFont="1" applyFill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3" xfId="3" applyFont="1" applyBorder="1" applyAlignment="1">
      <alignment horizontal="left" vertical="center" wrapText="1"/>
    </xf>
    <xf numFmtId="0" fontId="3" fillId="0" borderId="0" xfId="3" applyFont="1" applyBorder="1" applyAlignment="1">
      <alignment vertical="center"/>
    </xf>
    <xf numFmtId="0" fontId="3" fillId="0" borderId="3" xfId="3" applyFont="1" applyBorder="1" applyAlignment="1">
      <alignment horizontal="left" vertical="center"/>
    </xf>
    <xf numFmtId="0" fontId="3" fillId="0" borderId="4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49" fontId="2" fillId="0" borderId="2" xfId="3" applyNumberFormat="1" applyFont="1" applyBorder="1" applyAlignment="1">
      <alignment horizontal="center" vertical="center"/>
    </xf>
    <xf numFmtId="0" fontId="2" fillId="3" borderId="16" xfId="3" applyFont="1" applyFill="1" applyBorder="1" applyAlignment="1">
      <alignment vertical="center"/>
    </xf>
    <xf numFmtId="49" fontId="3" fillId="0" borderId="2" xfId="3" applyNumberFormat="1" applyFont="1" applyBorder="1" applyAlignment="1">
      <alignment horizontal="center" vertical="center"/>
    </xf>
    <xf numFmtId="0" fontId="2" fillId="3" borderId="18" xfId="3" applyFont="1" applyFill="1" applyBorder="1" applyAlignment="1">
      <alignment vertical="center"/>
    </xf>
    <xf numFmtId="0" fontId="2" fillId="3" borderId="19" xfId="3" applyFont="1" applyFill="1" applyBorder="1" applyAlignment="1">
      <alignment vertical="center"/>
    </xf>
    <xf numFmtId="0" fontId="3" fillId="0" borderId="3" xfId="3" applyFont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9" xfId="3" applyFont="1" applyFill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3" fontId="2" fillId="0" borderId="2" xfId="3" applyNumberFormat="1" applyFont="1" applyFill="1" applyBorder="1" applyAlignment="1">
      <alignment horizontal="center" vertical="center" wrapText="1"/>
    </xf>
    <xf numFmtId="49" fontId="3" fillId="4" borderId="21" xfId="3" applyNumberFormat="1" applyFont="1" applyFill="1" applyBorder="1" applyAlignment="1">
      <alignment vertical="center"/>
    </xf>
    <xf numFmtId="49" fontId="3" fillId="4" borderId="22" xfId="3" applyNumberFormat="1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49" fontId="3" fillId="4" borderId="22" xfId="3" applyNumberFormat="1" applyFont="1" applyFill="1" applyBorder="1" applyAlignment="1">
      <alignment vertical="center"/>
    </xf>
    <xf numFmtId="49" fontId="3" fillId="4" borderId="23" xfId="3" applyNumberFormat="1" applyFont="1" applyFill="1" applyBorder="1" applyAlignment="1">
      <alignment vertical="center"/>
    </xf>
    <xf numFmtId="49" fontId="3" fillId="0" borderId="2" xfId="3" applyNumberFormat="1" applyFont="1" applyBorder="1" applyAlignment="1">
      <alignment vertical="center"/>
    </xf>
    <xf numFmtId="3" fontId="2" fillId="0" borderId="2" xfId="3" applyNumberFormat="1" applyFont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3" fillId="4" borderId="30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left" vertical="center" wrapText="1"/>
    </xf>
    <xf numFmtId="49" fontId="3" fillId="7" borderId="35" xfId="3" applyNumberFormat="1" applyFont="1" applyFill="1" applyBorder="1" applyAlignment="1">
      <alignment vertical="center"/>
    </xf>
    <xf numFmtId="49" fontId="3" fillId="7" borderId="30" xfId="3" applyNumberFormat="1" applyFont="1" applyFill="1" applyBorder="1" applyAlignment="1">
      <alignment vertical="center"/>
    </xf>
    <xf numFmtId="4" fontId="3" fillId="7" borderId="30" xfId="3" applyNumberFormat="1" applyFont="1" applyFill="1" applyBorder="1" applyAlignment="1">
      <alignment horizontal="center" vertical="center"/>
    </xf>
    <xf numFmtId="0" fontId="3" fillId="7" borderId="30" xfId="3" applyNumberFormat="1" applyFont="1" applyFill="1" applyBorder="1" applyAlignment="1">
      <alignment horizontal="center" vertical="center"/>
    </xf>
    <xf numFmtId="0" fontId="3" fillId="7" borderId="34" xfId="3" applyNumberFormat="1" applyFont="1" applyFill="1" applyBorder="1" applyAlignment="1">
      <alignment horizontal="center" vertical="center"/>
    </xf>
    <xf numFmtId="49" fontId="3" fillId="5" borderId="35" xfId="3" applyNumberFormat="1" applyFont="1" applyFill="1" applyBorder="1" applyAlignment="1">
      <alignment vertical="center"/>
    </xf>
    <xf numFmtId="49" fontId="3" fillId="5" borderId="30" xfId="3" applyNumberFormat="1" applyFont="1" applyFill="1" applyBorder="1" applyAlignment="1">
      <alignment vertical="center"/>
    </xf>
    <xf numFmtId="4" fontId="2" fillId="6" borderId="6" xfId="3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Border="1"/>
    <xf numFmtId="0" fontId="6" fillId="0" borderId="28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16" xfId="0" applyFont="1" applyBorder="1"/>
    <xf numFmtId="0" fontId="6" fillId="0" borderId="0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6" borderId="18" xfId="0" applyFont="1" applyFill="1" applyBorder="1"/>
    <xf numFmtId="0" fontId="6" fillId="6" borderId="19" xfId="0" applyFont="1" applyFill="1" applyBorder="1"/>
    <xf numFmtId="0" fontId="6" fillId="6" borderId="20" xfId="0" applyFont="1" applyFill="1" applyBorder="1"/>
    <xf numFmtId="0" fontId="6" fillId="0" borderId="5" xfId="0" applyFont="1" applyBorder="1"/>
    <xf numFmtId="4" fontId="6" fillId="0" borderId="0" xfId="0" applyNumberFormat="1" applyFont="1" applyBorder="1"/>
    <xf numFmtId="0" fontId="6" fillId="0" borderId="0" xfId="0" applyFont="1" applyFill="1" applyBorder="1"/>
    <xf numFmtId="4" fontId="2" fillId="6" borderId="6" xfId="3" applyNumberFormat="1" applyFont="1" applyFill="1" applyBorder="1" applyAlignment="1">
      <alignment horizontal="right" vertical="center" wrapText="1"/>
    </xf>
    <xf numFmtId="0" fontId="11" fillId="0" borderId="0" xfId="0" applyFont="1"/>
    <xf numFmtId="0" fontId="6" fillId="0" borderId="0" xfId="0" applyFont="1" applyBorder="1" applyAlignment="1">
      <alignment horizontal="right"/>
    </xf>
    <xf numFmtId="165" fontId="2" fillId="6" borderId="3" xfId="3" applyNumberFormat="1" applyFont="1" applyFill="1" applyBorder="1" applyAlignment="1" applyProtection="1">
      <alignment vertical="center"/>
      <protection locked="0"/>
    </xf>
    <xf numFmtId="0" fontId="6" fillId="6" borderId="28" xfId="0" applyFont="1" applyFill="1" applyBorder="1" applyProtection="1">
      <protection locked="0"/>
    </xf>
    <xf numFmtId="0" fontId="6" fillId="6" borderId="26" xfId="0" applyFont="1" applyFill="1" applyBorder="1" applyProtection="1">
      <protection locked="0"/>
    </xf>
    <xf numFmtId="0" fontId="6" fillId="6" borderId="27" xfId="0" applyFont="1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6" fillId="6" borderId="36" xfId="0" applyFont="1" applyFill="1" applyBorder="1" applyProtection="1">
      <protection locked="0"/>
    </xf>
    <xf numFmtId="0" fontId="6" fillId="6" borderId="17" xfId="0" applyFont="1" applyFill="1" applyBorder="1" applyProtection="1">
      <protection locked="0"/>
    </xf>
    <xf numFmtId="165" fontId="2" fillId="4" borderId="3" xfId="3" applyNumberFormat="1" applyFont="1" applyFill="1" applyBorder="1" applyAlignment="1" applyProtection="1">
      <alignment vertical="center"/>
      <protection locked="0"/>
    </xf>
    <xf numFmtId="3" fontId="2" fillId="4" borderId="2" xfId="3" applyNumberFormat="1" applyFont="1" applyFill="1" applyBorder="1" applyAlignment="1">
      <alignment horizontal="center" vertical="center" wrapText="1"/>
    </xf>
    <xf numFmtId="4" fontId="3" fillId="6" borderId="8" xfId="3" applyNumberFormat="1" applyFont="1" applyFill="1" applyBorder="1" applyAlignment="1">
      <alignment horizontal="right" vertical="center"/>
    </xf>
    <xf numFmtId="4" fontId="4" fillId="6" borderId="8" xfId="3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/>
    </xf>
    <xf numFmtId="3" fontId="2" fillId="8" borderId="2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11" xfId="3" applyFont="1" applyFill="1" applyBorder="1" applyAlignment="1">
      <alignment horizontal="left" vertical="center"/>
    </xf>
    <xf numFmtId="0" fontId="2" fillId="3" borderId="17" xfId="3" applyFont="1" applyFill="1" applyBorder="1" applyAlignment="1">
      <alignment vertical="center"/>
    </xf>
    <xf numFmtId="0" fontId="3" fillId="4" borderId="34" xfId="3" applyFont="1" applyFill="1" applyBorder="1" applyAlignment="1">
      <alignment horizontal="left" vertical="center"/>
    </xf>
    <xf numFmtId="0" fontId="2" fillId="3" borderId="20" xfId="3" applyFont="1" applyFill="1" applyBorder="1" applyAlignment="1">
      <alignment vertical="center"/>
    </xf>
    <xf numFmtId="0" fontId="3" fillId="0" borderId="38" xfId="3" applyFont="1" applyFill="1" applyBorder="1" applyAlignment="1">
      <alignment vertical="center"/>
    </xf>
    <xf numFmtId="49" fontId="3" fillId="5" borderId="34" xfId="3" applyNumberFormat="1" applyFont="1" applyFill="1" applyBorder="1" applyAlignment="1">
      <alignment vertical="center"/>
    </xf>
    <xf numFmtId="165" fontId="2" fillId="6" borderId="3" xfId="3" applyNumberFormat="1" applyFill="1" applyBorder="1" applyAlignment="1" applyProtection="1">
      <alignment vertical="center"/>
      <protection locked="0"/>
    </xf>
    <xf numFmtId="14" fontId="6" fillId="6" borderId="36" xfId="0" applyNumberFormat="1" applyFont="1" applyFill="1" applyBorder="1" applyAlignment="1" applyProtection="1">
      <alignment horizontal="left"/>
      <protection locked="0"/>
    </xf>
    <xf numFmtId="0" fontId="6" fillId="0" borderId="37" xfId="0" applyFont="1" applyBorder="1" applyAlignment="1">
      <alignment horizontal="left"/>
    </xf>
    <xf numFmtId="0" fontId="6" fillId="6" borderId="2" xfId="0" applyFont="1" applyFill="1" applyBorder="1" applyAlignment="1" applyProtection="1">
      <alignment horizontal="left" vertical="center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6" fillId="6" borderId="24" xfId="0" applyFont="1" applyFill="1" applyBorder="1" applyAlignment="1" applyProtection="1">
      <alignment horizontal="left" vertical="center"/>
      <protection locked="0"/>
    </xf>
    <xf numFmtId="0" fontId="6" fillId="6" borderId="25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12" fillId="6" borderId="2" xfId="6" applyFill="1" applyBorder="1" applyAlignment="1" applyProtection="1">
      <alignment horizontal="left" vertical="center"/>
      <protection locked="0"/>
    </xf>
    <xf numFmtId="0" fontId="6" fillId="6" borderId="28" xfId="0" applyFont="1" applyFill="1" applyBorder="1" applyAlignment="1" applyProtection="1">
      <alignment horizontal="left" vertical="top" wrapText="1"/>
      <protection locked="0"/>
    </xf>
    <xf numFmtId="0" fontId="6" fillId="6" borderId="26" xfId="0" applyFont="1" applyFill="1" applyBorder="1" applyAlignment="1" applyProtection="1">
      <alignment horizontal="left" vertical="top" wrapText="1"/>
      <protection locked="0"/>
    </xf>
    <xf numFmtId="0" fontId="6" fillId="6" borderId="27" xfId="0" applyFont="1" applyFill="1" applyBorder="1" applyAlignment="1" applyProtection="1">
      <alignment horizontal="left" vertical="top" wrapText="1"/>
      <protection locked="0"/>
    </xf>
    <xf numFmtId="0" fontId="6" fillId="6" borderId="16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17" xfId="0" applyFont="1" applyFill="1" applyBorder="1" applyAlignment="1" applyProtection="1">
      <alignment horizontal="left" vertical="top" wrapText="1"/>
      <protection locked="0"/>
    </xf>
    <xf numFmtId="0" fontId="6" fillId="6" borderId="18" xfId="0" applyFont="1" applyFill="1" applyBorder="1" applyAlignment="1" applyProtection="1">
      <alignment horizontal="left" vertical="top" wrapText="1"/>
      <protection locked="0"/>
    </xf>
    <xf numFmtId="0" fontId="6" fillId="6" borderId="19" xfId="0" applyFont="1" applyFill="1" applyBorder="1" applyAlignment="1" applyProtection="1">
      <alignment horizontal="left" vertical="top" wrapText="1"/>
      <protection locked="0"/>
    </xf>
    <xf numFmtId="0" fontId="6" fillId="6" borderId="20" xfId="0" applyFont="1" applyFill="1" applyBorder="1" applyAlignment="1" applyProtection="1">
      <alignment horizontal="left" vertical="top" wrapText="1"/>
      <protection locked="0"/>
    </xf>
    <xf numFmtId="0" fontId="12" fillId="6" borderId="7" xfId="6" applyFill="1" applyBorder="1" applyAlignment="1" applyProtection="1">
      <alignment horizontal="left" vertical="center"/>
      <protection locked="0"/>
    </xf>
    <xf numFmtId="0" fontId="6" fillId="6" borderId="8" xfId="0" applyFont="1" applyFill="1" applyBorder="1" applyAlignment="1" applyProtection="1">
      <alignment horizontal="left" vertical="center"/>
      <protection locked="0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167" fontId="6" fillId="6" borderId="9" xfId="0" applyNumberFormat="1" applyFont="1" applyFill="1" applyBorder="1" applyAlignment="1">
      <alignment horizontal="center"/>
    </xf>
    <xf numFmtId="167" fontId="6" fillId="6" borderId="12" xfId="0" applyNumberFormat="1" applyFont="1" applyFill="1" applyBorder="1" applyAlignment="1">
      <alignment horizontal="center"/>
    </xf>
    <xf numFmtId="167" fontId="6" fillId="6" borderId="39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167" fontId="8" fillId="6" borderId="9" xfId="0" applyNumberFormat="1" applyFont="1" applyFill="1" applyBorder="1" applyAlignment="1">
      <alignment horizontal="center"/>
    </xf>
    <xf numFmtId="167" fontId="8" fillId="6" borderId="12" xfId="0" applyNumberFormat="1" applyFont="1" applyFill="1" applyBorder="1" applyAlignment="1">
      <alignment horizontal="center"/>
    </xf>
    <xf numFmtId="167" fontId="8" fillId="6" borderId="39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left"/>
    </xf>
    <xf numFmtId="167" fontId="9" fillId="6" borderId="10" xfId="0" applyNumberFormat="1" applyFont="1" applyFill="1" applyBorder="1" applyAlignment="1">
      <alignment horizontal="center"/>
    </xf>
    <xf numFmtId="167" fontId="9" fillId="6" borderId="22" xfId="0" applyNumberFormat="1" applyFont="1" applyFill="1" applyBorder="1" applyAlignment="1">
      <alignment horizontal="center"/>
    </xf>
    <xf numFmtId="167" fontId="9" fillId="6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7" fontId="6" fillId="6" borderId="29" xfId="0" applyNumberFormat="1" applyFont="1" applyFill="1" applyBorder="1" applyAlignment="1">
      <alignment horizontal="center"/>
    </xf>
    <xf numFmtId="167" fontId="6" fillId="6" borderId="14" xfId="0" applyNumberFormat="1" applyFont="1" applyFill="1" applyBorder="1" applyAlignment="1">
      <alignment horizontal="center"/>
    </xf>
    <xf numFmtId="167" fontId="6" fillId="6" borderId="15" xfId="0" applyNumberFormat="1" applyFont="1" applyFill="1" applyBorder="1" applyAlignment="1">
      <alignment horizontal="center"/>
    </xf>
    <xf numFmtId="0" fontId="3" fillId="4" borderId="35" xfId="3" applyFont="1" applyFill="1" applyBorder="1" applyAlignment="1">
      <alignment horizontal="left" vertical="center"/>
    </xf>
    <xf numFmtId="0" fontId="3" fillId="4" borderId="30" xfId="3" applyFont="1" applyFill="1" applyBorder="1" applyAlignment="1">
      <alignment horizontal="left" vertical="center"/>
    </xf>
    <xf numFmtId="0" fontId="3" fillId="4" borderId="34" xfId="3" applyFont="1" applyFill="1" applyBorder="1" applyAlignment="1">
      <alignment horizontal="left" vertical="center"/>
    </xf>
    <xf numFmtId="166" fontId="5" fillId="6" borderId="35" xfId="3" applyNumberFormat="1" applyFont="1" applyFill="1" applyBorder="1" applyAlignment="1">
      <alignment horizontal="center" vertical="center"/>
    </xf>
    <xf numFmtId="166" fontId="5" fillId="6" borderId="30" xfId="3" applyNumberFormat="1" applyFont="1" applyFill="1" applyBorder="1" applyAlignment="1">
      <alignment horizontal="center" vertical="center"/>
    </xf>
    <xf numFmtId="166" fontId="5" fillId="6" borderId="34" xfId="3" applyNumberFormat="1" applyFont="1" applyFill="1" applyBorder="1" applyAlignment="1">
      <alignment horizontal="center" vertical="center"/>
    </xf>
    <xf numFmtId="0" fontId="3" fillId="4" borderId="31" xfId="3" applyFont="1" applyFill="1" applyBorder="1" applyAlignment="1">
      <alignment horizontal="left" vertical="center"/>
    </xf>
    <xf numFmtId="0" fontId="3" fillId="4" borderId="32" xfId="3" applyFont="1" applyFill="1" applyBorder="1" applyAlignment="1">
      <alignment horizontal="left" vertical="center"/>
    </xf>
    <xf numFmtId="0" fontId="3" fillId="4" borderId="33" xfId="3" applyFont="1" applyFill="1" applyBorder="1" applyAlignment="1">
      <alignment horizontal="left" vertical="center"/>
    </xf>
    <xf numFmtId="7" fontId="4" fillId="6" borderId="35" xfId="3" applyNumberFormat="1" applyFont="1" applyFill="1" applyBorder="1" applyAlignment="1">
      <alignment horizontal="center" vertical="center"/>
    </xf>
    <xf numFmtId="7" fontId="4" fillId="6" borderId="30" xfId="3" applyNumberFormat="1" applyFont="1" applyFill="1" applyBorder="1" applyAlignment="1">
      <alignment horizontal="center" vertical="center"/>
    </xf>
    <xf numFmtId="7" fontId="4" fillId="6" borderId="34" xfId="3" applyNumberFormat="1" applyFont="1" applyFill="1" applyBorder="1" applyAlignment="1">
      <alignment horizontal="center" vertical="center"/>
    </xf>
  </cellXfs>
  <cellStyles count="7">
    <cellStyle name="60% - Accent1 2" xfId="4" xr:uid="{A30CA804-C701-4C55-B22C-E620D8533683}"/>
    <cellStyle name="Comma 2" xfId="2" xr:uid="{3BF03C70-BC4D-4D92-9B1B-38FCF2F64289}"/>
    <cellStyle name="Comma 3" xfId="5" xr:uid="{52BA2A5C-CC2E-4B9A-9D7A-21ECABD3CDA0}"/>
    <cellStyle name="Hyperlink" xfId="6" builtinId="8"/>
    <cellStyle name="Normal" xfId="0" builtinId="0"/>
    <cellStyle name="Normal 2" xfId="1" xr:uid="{DF47233E-C617-48F3-A443-7A40B9D042D8}"/>
    <cellStyle name="Normal 2 2" xfId="3" xr:uid="{9DEF1842-4078-4BBF-A3C4-4CC30F32A147}"/>
  </cellStyles>
  <dxfs count="0"/>
  <tableStyles count="0" defaultTableStyle="TableStyleMedium2" defaultPivotStyle="PivotStyleLight16"/>
  <colors>
    <mruColors>
      <color rgb="FFBFB4A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COWI 2015">
  <a:themeElements>
    <a:clrScheme name="COWI 2015">
      <a:dk1>
        <a:srgbClr val="000000"/>
      </a:dk1>
      <a:lt1>
        <a:srgbClr val="FFFFFF"/>
      </a:lt1>
      <a:dk2>
        <a:srgbClr val="58595B"/>
      </a:dk2>
      <a:lt2>
        <a:srgbClr val="D0C7BD"/>
      </a:lt2>
      <a:accent1>
        <a:srgbClr val="435A69"/>
      </a:accent1>
      <a:accent2>
        <a:srgbClr val="9DB8AF"/>
      </a:accent2>
      <a:accent3>
        <a:srgbClr val="F04E23"/>
      </a:accent3>
      <a:accent4>
        <a:srgbClr val="B3D455"/>
      </a:accent4>
      <a:accent5>
        <a:srgbClr val="009CDE"/>
      </a:accent5>
      <a:accent6>
        <a:srgbClr val="FBDB65"/>
      </a:accent6>
      <a:hlink>
        <a:srgbClr val="F04E23"/>
      </a:hlink>
      <a:folHlink>
        <a:srgbClr val="867E78"/>
      </a:folHlink>
    </a:clrScheme>
    <a:fontScheme name="COWI 2015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COWI 2015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OWI 2015" id="{C7D874C8-2039-466C-AD55-84BC20614C70}" vid="{A091C50E-1C2A-4C41-BA23-8AE5D2A8BD9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799B-50FD-4984-9452-7B389692D04D}">
  <dimension ref="A1:K47"/>
  <sheetViews>
    <sheetView showGridLines="0" tabSelected="1" zoomScale="115" zoomScaleNormal="115" workbookViewId="0">
      <selection activeCell="I8" sqref="I8"/>
    </sheetView>
  </sheetViews>
  <sheetFormatPr defaultColWidth="0" defaultRowHeight="12.75" zeroHeight="1" x14ac:dyDescent="0.2"/>
  <cols>
    <col min="1" max="1" width="0.75" style="42" customWidth="1"/>
    <col min="2" max="2" width="4.125" style="42" customWidth="1"/>
    <col min="3" max="3" width="3.25" style="42" customWidth="1"/>
    <col min="4" max="4" width="5" style="42" customWidth="1"/>
    <col min="5" max="5" width="11.875" style="42" customWidth="1"/>
    <col min="6" max="6" width="24.5" style="42" customWidth="1"/>
    <col min="7" max="7" width="10" style="42" customWidth="1"/>
    <col min="8" max="8" width="6.5" style="42" customWidth="1"/>
    <col min="9" max="9" width="13.375" style="42" customWidth="1"/>
    <col min="10" max="10" width="3.875" style="42" customWidth="1"/>
    <col min="11" max="11" width="0.875" style="42" customWidth="1"/>
    <col min="12" max="16384" width="8.75" style="42" hidden="1"/>
  </cols>
  <sheetData>
    <row r="1" spans="2:10" ht="4.9000000000000004" customHeight="1" thickBot="1" x14ac:dyDescent="0.25"/>
    <row r="2" spans="2:10" ht="13.5" thickBot="1" x14ac:dyDescent="0.25">
      <c r="B2" s="44"/>
      <c r="C2" s="45"/>
      <c r="D2" s="45"/>
      <c r="E2" s="45"/>
      <c r="F2" s="45"/>
      <c r="G2" s="45"/>
      <c r="H2" s="45"/>
      <c r="I2" s="45"/>
      <c r="J2" s="46"/>
    </row>
    <row r="3" spans="2:10" ht="16.899999999999999" customHeight="1" x14ac:dyDescent="0.2">
      <c r="B3" s="47"/>
      <c r="C3" s="114" t="s">
        <v>84</v>
      </c>
      <c r="D3" s="114"/>
      <c r="E3" s="114"/>
      <c r="F3" s="114"/>
      <c r="G3" s="114"/>
      <c r="H3" s="114"/>
      <c r="I3" s="114"/>
      <c r="J3" s="49"/>
    </row>
    <row r="4" spans="2:10" ht="19.149999999999999" customHeight="1" thickBot="1" x14ac:dyDescent="0.25">
      <c r="B4" s="47"/>
      <c r="C4" s="115"/>
      <c r="D4" s="115"/>
      <c r="E4" s="115"/>
      <c r="F4" s="115"/>
      <c r="G4" s="115"/>
      <c r="H4" s="115"/>
      <c r="I4" s="115"/>
      <c r="J4" s="49"/>
    </row>
    <row r="5" spans="2:10" x14ac:dyDescent="0.2">
      <c r="B5" s="47"/>
      <c r="C5" s="48"/>
      <c r="D5" s="48"/>
      <c r="E5" s="48"/>
      <c r="F5" s="48"/>
      <c r="G5" s="48"/>
      <c r="H5" s="48"/>
      <c r="I5" s="48"/>
      <c r="J5" s="49"/>
    </row>
    <row r="6" spans="2:10" x14ac:dyDescent="0.2">
      <c r="B6" s="47"/>
      <c r="C6" s="48"/>
      <c r="D6" s="48"/>
      <c r="E6" s="48"/>
      <c r="F6" s="48"/>
      <c r="G6" s="48" t="s">
        <v>0</v>
      </c>
      <c r="I6" s="73" t="s">
        <v>83</v>
      </c>
      <c r="J6" s="49"/>
    </row>
    <row r="7" spans="2:10" x14ac:dyDescent="0.2">
      <c r="B7" s="47"/>
      <c r="C7" s="48"/>
      <c r="D7" s="48"/>
      <c r="E7" s="48"/>
      <c r="F7" s="48"/>
      <c r="G7" s="48" t="s">
        <v>1</v>
      </c>
      <c r="I7" s="73" t="s">
        <v>112</v>
      </c>
      <c r="J7" s="49"/>
    </row>
    <row r="8" spans="2:10" x14ac:dyDescent="0.2">
      <c r="B8" s="47"/>
      <c r="C8" s="48"/>
      <c r="D8" s="48"/>
      <c r="E8" s="48"/>
      <c r="F8" s="48"/>
      <c r="G8" s="48" t="s">
        <v>2</v>
      </c>
      <c r="H8" s="48"/>
      <c r="I8" s="61" t="s">
        <v>102</v>
      </c>
      <c r="J8" s="49"/>
    </row>
    <row r="9" spans="2:10" x14ac:dyDescent="0.2">
      <c r="B9" s="47"/>
      <c r="C9" s="48"/>
      <c r="D9" s="48"/>
      <c r="E9" s="48"/>
      <c r="F9" s="48"/>
      <c r="G9" s="48" t="s">
        <v>3</v>
      </c>
      <c r="H9" s="48"/>
      <c r="I9" s="61" t="s">
        <v>103</v>
      </c>
      <c r="J9" s="49"/>
    </row>
    <row r="10" spans="2:10" x14ac:dyDescent="0.2">
      <c r="B10" s="47"/>
      <c r="C10" s="48"/>
      <c r="D10" s="48"/>
      <c r="E10" s="48"/>
      <c r="F10" s="48"/>
      <c r="G10" s="48"/>
      <c r="H10" s="48"/>
      <c r="I10" s="61"/>
      <c r="J10" s="49"/>
    </row>
    <row r="11" spans="2:10" x14ac:dyDescent="0.2">
      <c r="B11" s="47"/>
      <c r="C11" s="120" t="s">
        <v>110</v>
      </c>
      <c r="D11" s="120"/>
      <c r="E11" s="120"/>
      <c r="F11" s="120"/>
      <c r="G11" s="120"/>
      <c r="H11" s="120"/>
      <c r="I11" s="48"/>
      <c r="J11" s="49"/>
    </row>
    <row r="12" spans="2:10" x14ac:dyDescent="0.2">
      <c r="B12" s="47"/>
      <c r="C12" s="120"/>
      <c r="D12" s="120"/>
      <c r="E12" s="120"/>
      <c r="F12" s="120"/>
      <c r="G12" s="120"/>
      <c r="H12" s="120"/>
      <c r="I12" s="48"/>
      <c r="J12" s="49"/>
    </row>
    <row r="13" spans="2:10" ht="13.5" thickBot="1" x14ac:dyDescent="0.25">
      <c r="B13" s="47"/>
      <c r="C13" s="48"/>
      <c r="D13" s="48"/>
      <c r="E13" s="48"/>
      <c r="F13" s="48"/>
      <c r="G13" s="121"/>
      <c r="H13" s="121"/>
      <c r="I13" s="75"/>
      <c r="J13" s="49"/>
    </row>
    <row r="14" spans="2:10" ht="16.899999999999999" customHeight="1" x14ac:dyDescent="0.2">
      <c r="B14" s="47"/>
      <c r="C14" s="122" t="s">
        <v>4</v>
      </c>
      <c r="D14" s="122"/>
      <c r="E14" s="122"/>
      <c r="F14" s="56" t="s">
        <v>5</v>
      </c>
      <c r="G14" s="123">
        <f>'TBL (ark 2)'!G6</f>
        <v>0</v>
      </c>
      <c r="H14" s="124"/>
      <c r="I14" s="125"/>
      <c r="J14" s="49"/>
    </row>
    <row r="15" spans="2:10" ht="16.899999999999999" customHeight="1" x14ac:dyDescent="0.2">
      <c r="B15" s="47"/>
      <c r="C15" s="87" t="s">
        <v>6</v>
      </c>
      <c r="D15" s="87"/>
      <c r="E15" s="87"/>
      <c r="F15" s="43" t="s">
        <v>7</v>
      </c>
      <c r="G15" s="107">
        <f>'TBL (ark 2)'!G18</f>
        <v>0</v>
      </c>
      <c r="H15" s="108"/>
      <c r="I15" s="109"/>
      <c r="J15" s="49"/>
    </row>
    <row r="16" spans="2:10" ht="16.899999999999999" customHeight="1" x14ac:dyDescent="0.2">
      <c r="B16" s="47"/>
      <c r="C16" s="87" t="s">
        <v>8</v>
      </c>
      <c r="D16" s="87"/>
      <c r="E16" s="87"/>
      <c r="F16" s="43" t="s">
        <v>9</v>
      </c>
      <c r="G16" s="107">
        <f>'TBL (ark 2)'!G25</f>
        <v>0</v>
      </c>
      <c r="H16" s="108"/>
      <c r="I16" s="109"/>
      <c r="J16" s="49"/>
    </row>
    <row r="17" spans="2:10" ht="16.899999999999999" customHeight="1" x14ac:dyDescent="0.2">
      <c r="B17" s="47"/>
      <c r="C17" s="87" t="s">
        <v>10</v>
      </c>
      <c r="D17" s="87"/>
      <c r="E17" s="87"/>
      <c r="F17" s="43" t="s">
        <v>11</v>
      </c>
      <c r="G17" s="107">
        <f>'TBL (ark 2)'!G48</f>
        <v>0</v>
      </c>
      <c r="H17" s="108"/>
      <c r="I17" s="109"/>
      <c r="J17" s="49"/>
    </row>
    <row r="18" spans="2:10" ht="16.899999999999999" customHeight="1" x14ac:dyDescent="0.2">
      <c r="B18" s="47"/>
      <c r="C18" s="87" t="s">
        <v>12</v>
      </c>
      <c r="D18" s="87"/>
      <c r="E18" s="87"/>
      <c r="F18" s="87"/>
      <c r="G18" s="111">
        <f>'TBL (ark 2)'!E50</f>
        <v>0</v>
      </c>
      <c r="H18" s="112"/>
      <c r="I18" s="113"/>
      <c r="J18" s="49"/>
    </row>
    <row r="19" spans="2:10" ht="16.899999999999999" customHeight="1" thickBot="1" x14ac:dyDescent="0.25">
      <c r="B19" s="47"/>
      <c r="C19" s="116" t="s">
        <v>13</v>
      </c>
      <c r="D19" s="116"/>
      <c r="E19" s="116"/>
      <c r="F19" s="116"/>
      <c r="G19" s="117">
        <f>'TBL (ark 2)'!E52</f>
        <v>0</v>
      </c>
      <c r="H19" s="118"/>
      <c r="I19" s="119"/>
      <c r="J19" s="49"/>
    </row>
    <row r="20" spans="2:10" x14ac:dyDescent="0.2">
      <c r="B20" s="47"/>
      <c r="C20" s="48"/>
      <c r="D20" s="48"/>
      <c r="E20" s="48"/>
      <c r="F20" s="48"/>
      <c r="G20" s="48"/>
      <c r="H20" s="57"/>
      <c r="I20" s="57"/>
      <c r="J20" s="49"/>
    </row>
    <row r="21" spans="2:10" ht="13.15" customHeight="1" x14ac:dyDescent="0.2">
      <c r="B21" s="47"/>
      <c r="C21" s="106" t="s">
        <v>14</v>
      </c>
      <c r="D21" s="106"/>
      <c r="E21" s="106"/>
      <c r="F21" s="106"/>
      <c r="G21" s="106"/>
      <c r="H21" s="106"/>
      <c r="I21" s="106"/>
      <c r="J21" s="49"/>
    </row>
    <row r="22" spans="2:10" x14ac:dyDescent="0.2">
      <c r="B22" s="47"/>
      <c r="C22" s="106"/>
      <c r="D22" s="106"/>
      <c r="E22" s="106"/>
      <c r="F22" s="106"/>
      <c r="G22" s="106"/>
      <c r="H22" s="106"/>
      <c r="I22" s="106"/>
      <c r="J22" s="49"/>
    </row>
    <row r="23" spans="2:10" x14ac:dyDescent="0.2">
      <c r="B23" s="47"/>
      <c r="C23" s="48"/>
      <c r="D23" s="48"/>
      <c r="E23" s="48"/>
      <c r="F23" s="48"/>
      <c r="G23" s="48"/>
      <c r="H23" s="48"/>
      <c r="I23" s="48"/>
      <c r="J23" s="49"/>
    </row>
    <row r="24" spans="2:10" x14ac:dyDescent="0.2">
      <c r="B24" s="47"/>
      <c r="C24" s="48" t="s">
        <v>15</v>
      </c>
      <c r="D24" s="48"/>
      <c r="E24" s="48"/>
      <c r="F24" s="48"/>
      <c r="G24" s="48"/>
      <c r="H24" s="48"/>
      <c r="I24" s="48"/>
      <c r="J24" s="49"/>
    </row>
    <row r="25" spans="2:10" x14ac:dyDescent="0.2">
      <c r="B25" s="47"/>
      <c r="C25" s="48"/>
      <c r="D25" s="48"/>
      <c r="E25" s="48"/>
      <c r="F25" s="48"/>
      <c r="G25" s="48"/>
      <c r="H25" s="48"/>
      <c r="I25" s="48"/>
      <c r="J25" s="49"/>
    </row>
    <row r="26" spans="2:10" x14ac:dyDescent="0.2">
      <c r="B26" s="47"/>
      <c r="C26" s="48" t="s">
        <v>16</v>
      </c>
      <c r="D26" s="48"/>
      <c r="E26" s="48"/>
      <c r="F26" s="48"/>
      <c r="G26" s="48"/>
      <c r="H26" s="48"/>
      <c r="I26" s="48"/>
      <c r="J26" s="49"/>
    </row>
    <row r="27" spans="2:10" s="60" customFormat="1" x14ac:dyDescent="0.2">
      <c r="B27" s="47"/>
      <c r="C27" s="42"/>
      <c r="D27" s="42"/>
      <c r="E27" s="42"/>
      <c r="F27" s="42"/>
      <c r="G27" s="42"/>
      <c r="H27" s="42"/>
      <c r="I27" s="42"/>
      <c r="J27" s="49"/>
    </row>
    <row r="28" spans="2:10" ht="13.5" thickBot="1" x14ac:dyDescent="0.25">
      <c r="B28" s="47"/>
      <c r="C28" s="48" t="s">
        <v>17</v>
      </c>
      <c r="D28" s="48"/>
      <c r="E28" s="48"/>
      <c r="F28" s="48"/>
      <c r="G28" s="48"/>
      <c r="H28" s="48"/>
      <c r="I28" s="48"/>
      <c r="J28" s="49"/>
    </row>
    <row r="29" spans="2:10" x14ac:dyDescent="0.2">
      <c r="B29" s="47"/>
      <c r="C29" s="94"/>
      <c r="D29" s="95"/>
      <c r="E29" s="95"/>
      <c r="F29" s="95"/>
      <c r="G29" s="95"/>
      <c r="H29" s="95"/>
      <c r="I29" s="96"/>
      <c r="J29" s="49"/>
    </row>
    <row r="30" spans="2:10" x14ac:dyDescent="0.2">
      <c r="B30" s="47"/>
      <c r="C30" s="97"/>
      <c r="D30" s="98"/>
      <c r="E30" s="98"/>
      <c r="F30" s="98"/>
      <c r="G30" s="98"/>
      <c r="H30" s="98"/>
      <c r="I30" s="99"/>
      <c r="J30" s="49"/>
    </row>
    <row r="31" spans="2:10" ht="13.5" thickBot="1" x14ac:dyDescent="0.25">
      <c r="B31" s="47"/>
      <c r="C31" s="100"/>
      <c r="D31" s="101"/>
      <c r="E31" s="101"/>
      <c r="F31" s="101"/>
      <c r="G31" s="101"/>
      <c r="H31" s="101"/>
      <c r="I31" s="102"/>
      <c r="J31" s="49"/>
    </row>
    <row r="32" spans="2:10" ht="13.5" thickBot="1" x14ac:dyDescent="0.25">
      <c r="B32" s="47"/>
      <c r="C32" s="74"/>
      <c r="D32" s="74"/>
      <c r="E32" s="74"/>
      <c r="F32" s="74"/>
      <c r="G32" s="74"/>
      <c r="H32" s="74"/>
      <c r="I32" s="74"/>
      <c r="J32" s="49"/>
    </row>
    <row r="33" spans="2:10" x14ac:dyDescent="0.2">
      <c r="B33" s="47"/>
      <c r="C33" s="48"/>
      <c r="D33" s="92" t="s">
        <v>18</v>
      </c>
      <c r="E33" s="92"/>
      <c r="F33" s="90"/>
      <c r="G33" s="91"/>
      <c r="H33" s="48"/>
      <c r="I33" s="48"/>
      <c r="J33" s="49"/>
    </row>
    <row r="34" spans="2:10" x14ac:dyDescent="0.2">
      <c r="B34" s="47"/>
      <c r="C34" s="48"/>
      <c r="D34" s="92" t="s">
        <v>19</v>
      </c>
      <c r="E34" s="92"/>
      <c r="F34" s="88"/>
      <c r="G34" s="89"/>
      <c r="H34" s="48"/>
      <c r="I34" s="48"/>
      <c r="J34" s="49"/>
    </row>
    <row r="35" spans="2:10" x14ac:dyDescent="0.2">
      <c r="B35" s="47"/>
      <c r="C35" s="48"/>
      <c r="D35" s="92" t="s">
        <v>20</v>
      </c>
      <c r="E35" s="92"/>
      <c r="F35" s="88"/>
      <c r="G35" s="89"/>
      <c r="H35" s="48"/>
      <c r="I35" s="48"/>
      <c r="J35" s="49"/>
    </row>
    <row r="36" spans="2:10" x14ac:dyDescent="0.2">
      <c r="B36" s="47"/>
      <c r="C36" s="48"/>
      <c r="D36" s="92" t="s">
        <v>21</v>
      </c>
      <c r="E36" s="110"/>
      <c r="F36" s="93"/>
      <c r="G36" s="89"/>
      <c r="H36" s="48"/>
      <c r="I36" s="48"/>
      <c r="J36" s="49"/>
    </row>
    <row r="37" spans="2:10" x14ac:dyDescent="0.2">
      <c r="B37" s="47"/>
      <c r="C37" s="48"/>
      <c r="D37" s="92" t="s">
        <v>22</v>
      </c>
      <c r="E37" s="92"/>
      <c r="F37" s="88"/>
      <c r="G37" s="89"/>
      <c r="H37" s="48"/>
      <c r="I37" s="48"/>
      <c r="J37" s="49"/>
    </row>
    <row r="38" spans="2:10" x14ac:dyDescent="0.2">
      <c r="B38" s="47"/>
      <c r="C38" s="48"/>
      <c r="D38" s="92" t="s">
        <v>23</v>
      </c>
      <c r="E38" s="92"/>
      <c r="F38" s="88"/>
      <c r="G38" s="89"/>
      <c r="H38" s="48"/>
      <c r="I38" s="48"/>
      <c r="J38" s="49"/>
    </row>
    <row r="39" spans="2:10" ht="13.5" thickBot="1" x14ac:dyDescent="0.25">
      <c r="B39" s="47"/>
      <c r="C39" s="48"/>
      <c r="D39" s="92" t="s">
        <v>24</v>
      </c>
      <c r="E39" s="110"/>
      <c r="F39" s="103"/>
      <c r="G39" s="104"/>
      <c r="H39" s="48"/>
      <c r="I39" s="48"/>
      <c r="J39" s="49"/>
    </row>
    <row r="40" spans="2:10" ht="13.5" thickBot="1" x14ac:dyDescent="0.25">
      <c r="B40" s="47"/>
      <c r="C40" s="48"/>
      <c r="D40" s="105"/>
      <c r="E40" s="105"/>
      <c r="F40" s="48"/>
      <c r="G40" s="48"/>
      <c r="H40" s="48"/>
      <c r="I40" s="48"/>
      <c r="J40" s="49"/>
    </row>
    <row r="41" spans="2:10" x14ac:dyDescent="0.2">
      <c r="B41" s="47"/>
      <c r="C41" s="63"/>
      <c r="D41" s="64"/>
      <c r="E41" s="64"/>
      <c r="F41" s="64"/>
      <c r="G41" s="64"/>
      <c r="H41" s="64"/>
      <c r="I41" s="65"/>
      <c r="J41" s="49"/>
    </row>
    <row r="42" spans="2:10" ht="25.9" customHeight="1" x14ac:dyDescent="0.2">
      <c r="B42" s="47"/>
      <c r="C42" s="66"/>
      <c r="D42" s="86"/>
      <c r="E42" s="86"/>
      <c r="F42" s="67"/>
      <c r="G42" s="67"/>
      <c r="H42" s="67"/>
      <c r="I42" s="68"/>
      <c r="J42" s="49"/>
    </row>
    <row r="43" spans="2:10" ht="13.5" thickBot="1" x14ac:dyDescent="0.25">
      <c r="B43" s="47"/>
      <c r="C43" s="53"/>
      <c r="D43" s="54" t="s">
        <v>25</v>
      </c>
      <c r="E43" s="54"/>
      <c r="F43" s="54" t="s">
        <v>26</v>
      </c>
      <c r="G43" s="54"/>
      <c r="H43" s="54" t="s">
        <v>27</v>
      </c>
      <c r="I43" s="55"/>
      <c r="J43" s="49"/>
    </row>
    <row r="44" spans="2:10" x14ac:dyDescent="0.2">
      <c r="B44" s="47"/>
      <c r="C44" s="58"/>
      <c r="D44" s="58"/>
      <c r="E44" s="58"/>
      <c r="F44" s="58"/>
      <c r="G44" s="58"/>
      <c r="H44" s="58"/>
      <c r="I44" s="58"/>
      <c r="J44" s="49"/>
    </row>
    <row r="45" spans="2:10" x14ac:dyDescent="0.2">
      <c r="B45" s="47"/>
      <c r="C45" s="48" t="s">
        <v>28</v>
      </c>
      <c r="D45" s="48"/>
      <c r="E45" s="48"/>
      <c r="F45" s="48"/>
      <c r="G45" s="48"/>
      <c r="H45" s="48"/>
      <c r="I45" s="48"/>
      <c r="J45" s="49"/>
    </row>
    <row r="46" spans="2:10" ht="13.5" thickBot="1" x14ac:dyDescent="0.25">
      <c r="B46" s="50"/>
      <c r="C46" s="51"/>
      <c r="D46" s="51"/>
      <c r="E46" s="51"/>
      <c r="F46" s="51"/>
      <c r="G46" s="51"/>
      <c r="H46" s="51"/>
      <c r="I46" s="51"/>
      <c r="J46" s="52"/>
    </row>
    <row r="47" spans="2:10" ht="4.1500000000000004" customHeight="1" x14ac:dyDescent="0.2"/>
  </sheetData>
  <mergeCells count="33">
    <mergeCell ref="G16:I16"/>
    <mergeCell ref="D37:E37"/>
    <mergeCell ref="D35:E35"/>
    <mergeCell ref="D38:E38"/>
    <mergeCell ref="G18:I18"/>
    <mergeCell ref="C3:I4"/>
    <mergeCell ref="C18:F18"/>
    <mergeCell ref="C19:F19"/>
    <mergeCell ref="G19:I19"/>
    <mergeCell ref="D34:E34"/>
    <mergeCell ref="C11:H12"/>
    <mergeCell ref="G13:H13"/>
    <mergeCell ref="C14:E14"/>
    <mergeCell ref="C16:E16"/>
    <mergeCell ref="C15:E15"/>
    <mergeCell ref="G14:I14"/>
    <mergeCell ref="G15:I15"/>
    <mergeCell ref="D42:E42"/>
    <mergeCell ref="C17:E17"/>
    <mergeCell ref="F38:G38"/>
    <mergeCell ref="F37:G37"/>
    <mergeCell ref="F35:G35"/>
    <mergeCell ref="F34:G34"/>
    <mergeCell ref="F33:G33"/>
    <mergeCell ref="D33:E33"/>
    <mergeCell ref="F36:G36"/>
    <mergeCell ref="C29:I31"/>
    <mergeCell ref="F39:G39"/>
    <mergeCell ref="D40:E40"/>
    <mergeCell ref="C21:I22"/>
    <mergeCell ref="G17:I17"/>
    <mergeCell ref="D39:E39"/>
    <mergeCell ref="D36:E3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5FDE-C85A-4DA1-9A9E-0BEE4090A165}">
  <sheetPr>
    <pageSetUpPr fitToPage="1"/>
  </sheetPr>
  <dimension ref="A1:M255"/>
  <sheetViews>
    <sheetView showGridLines="0" zoomScaleNormal="100" zoomScalePageLayoutView="110" workbookViewId="0">
      <selection activeCell="G5" sqref="G5:G6"/>
    </sheetView>
  </sheetViews>
  <sheetFormatPr defaultColWidth="0" defaultRowHeight="12.75" zeroHeight="1" x14ac:dyDescent="0.2"/>
  <cols>
    <col min="1" max="1" width="0.625" style="1" customWidth="1"/>
    <col min="2" max="2" width="5" style="1" customWidth="1"/>
    <col min="3" max="3" width="53" style="2" customWidth="1"/>
    <col min="4" max="4" width="6.875" style="1" customWidth="1"/>
    <col min="5" max="5" width="5" style="1" bestFit="1" customWidth="1"/>
    <col min="6" max="6" width="11.5" style="1" bestFit="1" customWidth="1"/>
    <col min="7" max="7" width="10.5" style="1" bestFit="1" customWidth="1"/>
    <col min="8" max="8" width="5" style="1" hidden="1" customWidth="1"/>
    <col min="9" max="9" width="9.75" style="1" hidden="1" customWidth="1"/>
    <col min="10" max="10" width="10.5" style="1" hidden="1" customWidth="1"/>
    <col min="11" max="11" width="0.625" style="1" customWidth="1"/>
    <col min="12" max="12" width="12.25" style="1" hidden="1" customWidth="1"/>
    <col min="13" max="13" width="0" style="1" hidden="1" customWidth="1"/>
    <col min="14" max="16384" width="8.25" style="1" hidden="1"/>
  </cols>
  <sheetData>
    <row r="1" spans="2:7" ht="5.45" customHeight="1" thickBot="1" x14ac:dyDescent="0.25"/>
    <row r="2" spans="2:7" s="7" customFormat="1" ht="20.25" customHeight="1" thickBot="1" x14ac:dyDescent="0.2">
      <c r="B2" s="126" t="s">
        <v>29</v>
      </c>
      <c r="C2" s="127"/>
      <c r="D2" s="127"/>
      <c r="E2" s="127"/>
      <c r="F2" s="127"/>
      <c r="G2" s="128"/>
    </row>
    <row r="3" spans="2:7" s="7" customFormat="1" ht="38.25" x14ac:dyDescent="0.15">
      <c r="B3" s="77" t="s">
        <v>30</v>
      </c>
      <c r="C3" s="78" t="s">
        <v>31</v>
      </c>
      <c r="D3" s="79" t="s">
        <v>32</v>
      </c>
      <c r="E3" s="83"/>
      <c r="F3" s="9" t="s">
        <v>33</v>
      </c>
      <c r="G3" s="10" t="s">
        <v>34</v>
      </c>
    </row>
    <row r="4" spans="2:7" s="7" customFormat="1" ht="38.25" hidden="1" x14ac:dyDescent="0.15">
      <c r="B4" s="28" t="s">
        <v>30</v>
      </c>
      <c r="C4" s="16" t="s">
        <v>31</v>
      </c>
      <c r="D4" s="24" t="s">
        <v>32</v>
      </c>
      <c r="E4" s="20"/>
      <c r="F4" s="9" t="s">
        <v>33</v>
      </c>
      <c r="G4" s="10" t="s">
        <v>34</v>
      </c>
    </row>
    <row r="5" spans="2:7" s="5" customFormat="1" ht="21" customHeight="1" x14ac:dyDescent="0.15">
      <c r="B5" s="11" t="s">
        <v>35</v>
      </c>
      <c r="C5" s="6" t="s">
        <v>36</v>
      </c>
      <c r="D5" s="25" t="s">
        <v>37</v>
      </c>
      <c r="E5" s="70">
        <v>1</v>
      </c>
      <c r="F5" s="69"/>
      <c r="G5" s="41">
        <f>E5*F5</f>
        <v>0</v>
      </c>
    </row>
    <row r="6" spans="2:7" s="5" customFormat="1" ht="15" customHeight="1" thickBot="1" x14ac:dyDescent="0.2">
      <c r="B6" s="22" t="s">
        <v>38</v>
      </c>
      <c r="C6" s="26"/>
      <c r="D6" s="27"/>
      <c r="E6" s="22"/>
      <c r="F6" s="23"/>
      <c r="G6" s="72">
        <f>SUM(G5:G5)</f>
        <v>0</v>
      </c>
    </row>
    <row r="7" spans="2:7" s="3" customFormat="1" ht="5.45" customHeight="1" thickBot="1" x14ac:dyDescent="0.25">
      <c r="B7" s="12"/>
      <c r="C7" s="4"/>
      <c r="D7" s="4"/>
      <c r="E7" s="4"/>
      <c r="F7" s="4"/>
      <c r="G7" s="80"/>
    </row>
    <row r="8" spans="2:7" s="7" customFormat="1" ht="20.25" customHeight="1" thickBot="1" x14ac:dyDescent="0.2">
      <c r="B8" s="132" t="s">
        <v>39</v>
      </c>
      <c r="C8" s="133"/>
      <c r="D8" s="133"/>
      <c r="E8" s="134"/>
      <c r="F8" s="32"/>
      <c r="G8" s="81"/>
    </row>
    <row r="9" spans="2:7" s="7" customFormat="1" ht="38.25" x14ac:dyDescent="0.15">
      <c r="B9" s="13" t="s">
        <v>30</v>
      </c>
      <c r="C9" s="8" t="s">
        <v>31</v>
      </c>
      <c r="D9" s="24" t="s">
        <v>32</v>
      </c>
      <c r="E9" s="20"/>
      <c r="F9" s="9" t="s">
        <v>33</v>
      </c>
      <c r="G9" s="10" t="s">
        <v>34</v>
      </c>
    </row>
    <row r="10" spans="2:7" s="7" customFormat="1" ht="21" customHeight="1" x14ac:dyDescent="0.15">
      <c r="B10" s="11" t="s">
        <v>40</v>
      </c>
      <c r="C10" s="6" t="s">
        <v>41</v>
      </c>
      <c r="D10" s="25" t="s">
        <v>37</v>
      </c>
      <c r="E10" s="21">
        <f>14+13</f>
        <v>27</v>
      </c>
      <c r="F10" s="85"/>
      <c r="G10" s="41">
        <f>E10*F10</f>
        <v>0</v>
      </c>
    </row>
    <row r="11" spans="2:7" s="5" customFormat="1" ht="21" customHeight="1" x14ac:dyDescent="0.15">
      <c r="B11" s="11" t="s">
        <v>42</v>
      </c>
      <c r="C11" s="6" t="s">
        <v>43</v>
      </c>
      <c r="D11" s="25" t="s">
        <v>37</v>
      </c>
      <c r="E11" s="21">
        <v>4</v>
      </c>
      <c r="F11" s="85"/>
      <c r="G11" s="41">
        <f t="shared" ref="G11:G16" si="0">E11*F11</f>
        <v>0</v>
      </c>
    </row>
    <row r="12" spans="2:7" s="5" customFormat="1" ht="21" customHeight="1" x14ac:dyDescent="0.15">
      <c r="B12" s="11" t="s">
        <v>44</v>
      </c>
      <c r="C12" s="6" t="s">
        <v>85</v>
      </c>
      <c r="D12" s="25" t="s">
        <v>37</v>
      </c>
      <c r="E12" s="21">
        <v>6</v>
      </c>
      <c r="F12" s="85"/>
      <c r="G12" s="41">
        <f t="shared" si="0"/>
        <v>0</v>
      </c>
    </row>
    <row r="13" spans="2:7" s="5" customFormat="1" ht="21" customHeight="1" x14ac:dyDescent="0.15">
      <c r="B13" s="11" t="s">
        <v>46</v>
      </c>
      <c r="C13" s="6" t="s">
        <v>87</v>
      </c>
      <c r="D13" s="25" t="s">
        <v>37</v>
      </c>
      <c r="E13" s="21">
        <v>8</v>
      </c>
      <c r="F13" s="85"/>
      <c r="G13" s="41">
        <f>E13*F13</f>
        <v>0</v>
      </c>
    </row>
    <row r="14" spans="2:7" s="5" customFormat="1" ht="21" customHeight="1" x14ac:dyDescent="0.15">
      <c r="B14" s="11" t="s">
        <v>47</v>
      </c>
      <c r="C14" s="6" t="s">
        <v>93</v>
      </c>
      <c r="D14" s="25" t="s">
        <v>37</v>
      </c>
      <c r="E14" s="21">
        <v>3</v>
      </c>
      <c r="F14" s="85"/>
      <c r="G14" s="41">
        <f>E14*F14</f>
        <v>0</v>
      </c>
    </row>
    <row r="15" spans="2:7" s="5" customFormat="1" ht="21" customHeight="1" x14ac:dyDescent="0.15">
      <c r="B15" s="11" t="s">
        <v>48</v>
      </c>
      <c r="C15" s="6" t="s">
        <v>92</v>
      </c>
      <c r="D15" s="25" t="s">
        <v>37</v>
      </c>
      <c r="E15" s="21">
        <v>4</v>
      </c>
      <c r="F15" s="85"/>
      <c r="G15" s="41">
        <f t="shared" si="0"/>
        <v>0</v>
      </c>
    </row>
    <row r="16" spans="2:7" s="5" customFormat="1" ht="21" customHeight="1" x14ac:dyDescent="0.15">
      <c r="B16" s="11" t="s">
        <v>86</v>
      </c>
      <c r="C16" s="6" t="s">
        <v>49</v>
      </c>
      <c r="D16" s="25" t="s">
        <v>37</v>
      </c>
      <c r="E16" s="21">
        <v>6</v>
      </c>
      <c r="F16" s="85"/>
      <c r="G16" s="41">
        <f t="shared" si="0"/>
        <v>0</v>
      </c>
    </row>
    <row r="17" spans="2:10" s="5" customFormat="1" ht="21" customHeight="1" x14ac:dyDescent="0.15">
      <c r="B17" s="11" t="s">
        <v>90</v>
      </c>
      <c r="C17" s="6" t="s">
        <v>45</v>
      </c>
      <c r="D17" s="25" t="s">
        <v>37</v>
      </c>
      <c r="E17" s="21">
        <v>4</v>
      </c>
      <c r="F17" s="85"/>
      <c r="G17" s="41">
        <f>E17*F17</f>
        <v>0</v>
      </c>
    </row>
    <row r="18" spans="2:10" s="3" customFormat="1" ht="15" customHeight="1" thickBot="1" x14ac:dyDescent="0.25">
      <c r="B18" s="22" t="s">
        <v>91</v>
      </c>
      <c r="C18" s="26"/>
      <c r="D18" s="27"/>
      <c r="E18" s="22"/>
      <c r="F18" s="85"/>
      <c r="G18" s="71">
        <f>SUM(G10:G17)</f>
        <v>0</v>
      </c>
    </row>
    <row r="19" spans="2:10" s="7" customFormat="1" ht="6" customHeight="1" thickBot="1" x14ac:dyDescent="0.2">
      <c r="B19" s="12"/>
      <c r="C19" s="4"/>
      <c r="D19" s="4"/>
      <c r="E19" s="4"/>
      <c r="F19" s="4"/>
      <c r="G19" s="80"/>
    </row>
    <row r="20" spans="2:10" s="17" customFormat="1" ht="20.25" customHeight="1" thickBot="1" x14ac:dyDescent="0.2">
      <c r="B20" s="132" t="s">
        <v>50</v>
      </c>
      <c r="C20" s="133"/>
      <c r="D20" s="133"/>
      <c r="E20" s="134"/>
      <c r="F20" s="32"/>
      <c r="G20" s="81"/>
    </row>
    <row r="21" spans="2:10" s="7" customFormat="1" ht="39.6" customHeight="1" x14ac:dyDescent="0.15">
      <c r="B21" s="13" t="s">
        <v>30</v>
      </c>
      <c r="C21" s="8" t="s">
        <v>31</v>
      </c>
      <c r="D21" s="18" t="s">
        <v>32</v>
      </c>
      <c r="E21" s="20"/>
      <c r="F21" s="9" t="s">
        <v>33</v>
      </c>
      <c r="G21" s="10" t="s">
        <v>34</v>
      </c>
    </row>
    <row r="22" spans="2:10" s="5" customFormat="1" ht="21" customHeight="1" x14ac:dyDescent="0.2">
      <c r="B22" s="11" t="s">
        <v>51</v>
      </c>
      <c r="C22" s="6" t="s">
        <v>107</v>
      </c>
      <c r="D22" s="19" t="s">
        <v>37</v>
      </c>
      <c r="E22" s="29">
        <v>7</v>
      </c>
      <c r="F22" s="85"/>
      <c r="G22" s="59">
        <f>E22*F22</f>
        <v>0</v>
      </c>
      <c r="H22" s="1"/>
      <c r="I22" s="1"/>
      <c r="J22" s="1"/>
    </row>
    <row r="23" spans="2:10" s="5" customFormat="1" ht="21" customHeight="1" x14ac:dyDescent="0.2">
      <c r="B23" s="11" t="s">
        <v>52</v>
      </c>
      <c r="C23" s="6" t="s">
        <v>108</v>
      </c>
      <c r="D23" s="19" t="s">
        <v>37</v>
      </c>
      <c r="E23" s="29">
        <v>5</v>
      </c>
      <c r="F23" s="85"/>
      <c r="G23" s="59">
        <f t="shared" ref="G23:G24" si="1">E23*F23</f>
        <v>0</v>
      </c>
      <c r="H23" s="1"/>
      <c r="I23" s="1"/>
      <c r="J23" s="1"/>
    </row>
    <row r="24" spans="2:10" s="7" customFormat="1" ht="21" customHeight="1" x14ac:dyDescent="0.2">
      <c r="B24" s="11" t="s">
        <v>79</v>
      </c>
      <c r="C24" s="6" t="s">
        <v>111</v>
      </c>
      <c r="D24" s="19" t="s">
        <v>37</v>
      </c>
      <c r="E24" s="29">
        <v>8</v>
      </c>
      <c r="F24" s="85"/>
      <c r="G24" s="59">
        <f t="shared" si="1"/>
        <v>0</v>
      </c>
      <c r="H24" s="1"/>
      <c r="I24" s="1"/>
      <c r="J24" s="1"/>
    </row>
    <row r="25" spans="2:10" s="7" customFormat="1" ht="15" customHeight="1" thickBot="1" x14ac:dyDescent="0.25">
      <c r="B25" s="22" t="s">
        <v>88</v>
      </c>
      <c r="C25" s="26"/>
      <c r="D25" s="26"/>
      <c r="E25" s="22"/>
      <c r="F25" s="23"/>
      <c r="G25" s="71">
        <f>SUM(G22:G24)</f>
        <v>0</v>
      </c>
      <c r="H25" s="1"/>
      <c r="I25" s="1"/>
      <c r="J25" s="1"/>
    </row>
    <row r="26" spans="2:10" s="5" customFormat="1" ht="6" customHeight="1" thickBot="1" x14ac:dyDescent="0.25">
      <c r="B26" s="12"/>
      <c r="C26" s="4"/>
      <c r="D26" s="4"/>
      <c r="E26" s="4"/>
      <c r="F26" s="4"/>
      <c r="G26" s="80"/>
      <c r="H26" s="1"/>
      <c r="I26" s="1"/>
      <c r="J26" s="1"/>
    </row>
    <row r="27" spans="2:10" s="5" customFormat="1" ht="21" customHeight="1" thickBot="1" x14ac:dyDescent="0.25">
      <c r="B27" s="132" t="s">
        <v>53</v>
      </c>
      <c r="C27" s="133"/>
      <c r="D27" s="133"/>
      <c r="E27" s="134"/>
      <c r="F27" s="32"/>
      <c r="G27" s="81"/>
      <c r="H27" s="1"/>
      <c r="I27" s="1"/>
      <c r="J27" s="1"/>
    </row>
    <row r="28" spans="2:10" s="5" customFormat="1" ht="39.6" customHeight="1" x14ac:dyDescent="0.2">
      <c r="B28" s="13" t="s">
        <v>30</v>
      </c>
      <c r="C28" s="8" t="s">
        <v>31</v>
      </c>
      <c r="D28" s="30" t="s">
        <v>32</v>
      </c>
      <c r="E28" s="20"/>
      <c r="F28" s="9" t="s">
        <v>33</v>
      </c>
      <c r="G28" s="10" t="s">
        <v>34</v>
      </c>
      <c r="H28" s="1"/>
      <c r="I28" s="1"/>
      <c r="J28" s="1"/>
    </row>
    <row r="29" spans="2:10" s="5" customFormat="1" ht="21" customHeight="1" x14ac:dyDescent="0.2">
      <c r="B29" s="11" t="s">
        <v>54</v>
      </c>
      <c r="C29" s="6" t="s">
        <v>89</v>
      </c>
      <c r="D29" s="31" t="s">
        <v>37</v>
      </c>
      <c r="E29" s="29">
        <f>E22</f>
        <v>7</v>
      </c>
      <c r="F29" s="85"/>
      <c r="G29" s="59">
        <f>E29*F29</f>
        <v>0</v>
      </c>
      <c r="H29" s="1"/>
      <c r="I29" s="1"/>
      <c r="J29" s="1"/>
    </row>
    <row r="30" spans="2:10" s="5" customFormat="1" ht="21" customHeight="1" x14ac:dyDescent="0.2">
      <c r="B30" s="11" t="s">
        <v>55</v>
      </c>
      <c r="C30" s="6" t="s">
        <v>78</v>
      </c>
      <c r="D30" s="31" t="s">
        <v>37</v>
      </c>
      <c r="E30" s="29">
        <f>E23+E24</f>
        <v>13</v>
      </c>
      <c r="F30" s="85"/>
      <c r="G30" s="59">
        <f t="shared" ref="G30:G47" si="2">E30*F30</f>
        <v>0</v>
      </c>
      <c r="H30" s="1"/>
      <c r="I30" s="1"/>
      <c r="J30" s="1"/>
    </row>
    <row r="31" spans="2:10" s="5" customFormat="1" ht="21" customHeight="1" x14ac:dyDescent="0.2">
      <c r="B31" s="11" t="s">
        <v>56</v>
      </c>
      <c r="C31" s="6" t="s">
        <v>57</v>
      </c>
      <c r="D31" s="31" t="s">
        <v>37</v>
      </c>
      <c r="E31" s="21">
        <f>E10+E11+E12+E13</f>
        <v>45</v>
      </c>
      <c r="F31" s="85"/>
      <c r="G31" s="59">
        <f t="shared" si="2"/>
        <v>0</v>
      </c>
      <c r="H31" s="1"/>
      <c r="I31" s="1"/>
      <c r="J31" s="1"/>
    </row>
    <row r="32" spans="2:10" s="5" customFormat="1" ht="21" customHeight="1" x14ac:dyDescent="0.2">
      <c r="B32" s="11" t="s">
        <v>58</v>
      </c>
      <c r="C32" s="6" t="s">
        <v>59</v>
      </c>
      <c r="D32" s="31" t="s">
        <v>37</v>
      </c>
      <c r="E32" s="21">
        <f>E17</f>
        <v>4</v>
      </c>
      <c r="F32" s="85"/>
      <c r="G32" s="59">
        <f t="shared" si="2"/>
        <v>0</v>
      </c>
      <c r="H32" s="1"/>
      <c r="I32" s="1"/>
      <c r="J32" s="1"/>
    </row>
    <row r="33" spans="2:10" s="5" customFormat="1" ht="21" customHeight="1" x14ac:dyDescent="0.2">
      <c r="B33" s="11" t="s">
        <v>60</v>
      </c>
      <c r="C33" s="6" t="s">
        <v>94</v>
      </c>
      <c r="D33" s="31" t="s">
        <v>37</v>
      </c>
      <c r="E33" s="21">
        <f>E14+E15</f>
        <v>7</v>
      </c>
      <c r="F33" s="85"/>
      <c r="G33" s="59">
        <f t="shared" si="2"/>
        <v>0</v>
      </c>
      <c r="H33" s="1"/>
      <c r="I33" s="1"/>
      <c r="J33" s="1"/>
    </row>
    <row r="34" spans="2:10" s="5" customFormat="1" ht="21" customHeight="1" x14ac:dyDescent="0.2">
      <c r="B34" s="11" t="s">
        <v>61</v>
      </c>
      <c r="C34" s="6" t="s">
        <v>95</v>
      </c>
      <c r="D34" s="31" t="s">
        <v>37</v>
      </c>
      <c r="E34" s="21">
        <v>6</v>
      </c>
      <c r="F34" s="85"/>
      <c r="G34" s="59">
        <f t="shared" si="2"/>
        <v>0</v>
      </c>
      <c r="H34" s="1"/>
      <c r="I34" s="1"/>
      <c r="J34" s="1"/>
    </row>
    <row r="35" spans="2:10" s="5" customFormat="1" ht="21" customHeight="1" x14ac:dyDescent="0.2">
      <c r="B35" s="11" t="s">
        <v>62</v>
      </c>
      <c r="C35" s="33" t="s">
        <v>97</v>
      </c>
      <c r="D35" s="31" t="s">
        <v>37</v>
      </c>
      <c r="E35" s="21">
        <v>3</v>
      </c>
      <c r="F35" s="85"/>
      <c r="G35" s="59">
        <f>F35*E35</f>
        <v>0</v>
      </c>
      <c r="H35" s="1"/>
      <c r="I35" s="1"/>
      <c r="J35" s="1"/>
    </row>
    <row r="36" spans="2:10" s="5" customFormat="1" ht="21" customHeight="1" x14ac:dyDescent="0.2">
      <c r="B36" s="11" t="s">
        <v>64</v>
      </c>
      <c r="C36" s="6" t="s">
        <v>101</v>
      </c>
      <c r="D36" s="31" t="s">
        <v>63</v>
      </c>
      <c r="E36" s="21">
        <f>280</f>
        <v>280</v>
      </c>
      <c r="F36" s="85"/>
      <c r="G36" s="59">
        <f t="shared" si="2"/>
        <v>0</v>
      </c>
      <c r="H36" s="1"/>
      <c r="I36" s="1"/>
      <c r="J36" s="1"/>
    </row>
    <row r="37" spans="2:10" s="5" customFormat="1" ht="21" customHeight="1" x14ac:dyDescent="0.2">
      <c r="B37" s="11" t="s">
        <v>65</v>
      </c>
      <c r="C37" s="6" t="s">
        <v>100</v>
      </c>
      <c r="D37" s="31" t="s">
        <v>63</v>
      </c>
      <c r="E37" s="21">
        <v>260</v>
      </c>
      <c r="F37" s="85"/>
      <c r="G37" s="59">
        <f>E37*F37</f>
        <v>0</v>
      </c>
      <c r="H37" s="1"/>
      <c r="I37" s="1"/>
      <c r="J37" s="1"/>
    </row>
    <row r="38" spans="2:10" s="5" customFormat="1" ht="21" customHeight="1" x14ac:dyDescent="0.2">
      <c r="B38" s="11" t="s">
        <v>66</v>
      </c>
      <c r="C38" s="33" t="s">
        <v>98</v>
      </c>
      <c r="D38" s="31" t="s">
        <v>63</v>
      </c>
      <c r="E38" s="21">
        <f>72*2+107+55*2+130+9</f>
        <v>500</v>
      </c>
      <c r="F38" s="85"/>
      <c r="G38" s="59">
        <f t="shared" si="2"/>
        <v>0</v>
      </c>
      <c r="H38" s="1"/>
      <c r="I38" s="1"/>
      <c r="J38" s="1"/>
    </row>
    <row r="39" spans="2:10" s="5" customFormat="1" ht="21" customHeight="1" x14ac:dyDescent="0.2">
      <c r="B39" s="11" t="s">
        <v>68</v>
      </c>
      <c r="C39" s="33" t="s">
        <v>99</v>
      </c>
      <c r="D39" s="31" t="s">
        <v>63</v>
      </c>
      <c r="E39" s="21">
        <f>100+70+100</f>
        <v>270</v>
      </c>
      <c r="F39" s="85"/>
      <c r="G39" s="59">
        <f>E39*F39</f>
        <v>0</v>
      </c>
      <c r="H39" s="1"/>
      <c r="I39" s="1"/>
      <c r="J39" s="1"/>
    </row>
    <row r="40" spans="2:10" s="5" customFormat="1" ht="21" customHeight="1" x14ac:dyDescent="0.2">
      <c r="B40" s="11" t="s">
        <v>69</v>
      </c>
      <c r="C40" s="33" t="s">
        <v>109</v>
      </c>
      <c r="D40" s="31" t="s">
        <v>63</v>
      </c>
      <c r="E40" s="21">
        <f>(E36+E37)*2</f>
        <v>1080</v>
      </c>
      <c r="F40" s="85"/>
      <c r="G40" s="59">
        <f>E40*F40</f>
        <v>0</v>
      </c>
      <c r="H40" s="1"/>
      <c r="I40" s="1"/>
      <c r="J40" s="1"/>
    </row>
    <row r="41" spans="2:10" s="3" customFormat="1" ht="21" customHeight="1" x14ac:dyDescent="0.2">
      <c r="B41" s="11" t="s">
        <v>70</v>
      </c>
      <c r="C41" s="33" t="s">
        <v>96</v>
      </c>
      <c r="D41" s="31" t="s">
        <v>37</v>
      </c>
      <c r="E41" s="21">
        <v>4</v>
      </c>
      <c r="F41" s="85"/>
      <c r="G41" s="59">
        <f t="shared" si="2"/>
        <v>0</v>
      </c>
      <c r="H41" s="1"/>
      <c r="I41" s="1"/>
      <c r="J41" s="1"/>
    </row>
    <row r="42" spans="2:10" s="3" customFormat="1" ht="21" customHeight="1" x14ac:dyDescent="0.2">
      <c r="B42" s="11" t="s">
        <v>72</v>
      </c>
      <c r="C42" s="33" t="s">
        <v>67</v>
      </c>
      <c r="D42" s="31" t="s">
        <v>37</v>
      </c>
      <c r="E42" s="76">
        <v>1</v>
      </c>
      <c r="F42" s="85"/>
      <c r="G42" s="59">
        <f t="shared" si="2"/>
        <v>0</v>
      </c>
      <c r="H42" s="1"/>
      <c r="I42" s="1"/>
      <c r="J42" s="1"/>
    </row>
    <row r="43" spans="2:10" s="5" customFormat="1" ht="21" customHeight="1" x14ac:dyDescent="0.2">
      <c r="B43" s="11" t="s">
        <v>73</v>
      </c>
      <c r="C43" s="33" t="s">
        <v>82</v>
      </c>
      <c r="D43" s="31" t="s">
        <v>37</v>
      </c>
      <c r="E43" s="76">
        <v>1</v>
      </c>
      <c r="F43" s="85"/>
      <c r="G43" s="59">
        <f t="shared" si="2"/>
        <v>0</v>
      </c>
      <c r="H43" s="1"/>
      <c r="I43" s="1"/>
      <c r="J43" s="1"/>
    </row>
    <row r="44" spans="2:10" s="5" customFormat="1" ht="21" customHeight="1" x14ac:dyDescent="0.2">
      <c r="B44" s="11" t="s">
        <v>74</v>
      </c>
      <c r="C44" s="33" t="s">
        <v>80</v>
      </c>
      <c r="D44" s="31" t="s">
        <v>37</v>
      </c>
      <c r="E44" s="76">
        <v>1</v>
      </c>
      <c r="F44" s="62"/>
      <c r="G44" s="59">
        <f t="shared" si="2"/>
        <v>0</v>
      </c>
      <c r="H44" s="1"/>
      <c r="I44" s="1"/>
      <c r="J44" s="1"/>
    </row>
    <row r="45" spans="2:10" s="3" customFormat="1" ht="21" customHeight="1" x14ac:dyDescent="0.2">
      <c r="B45" s="11" t="s">
        <v>81</v>
      </c>
      <c r="C45" s="33" t="s">
        <v>75</v>
      </c>
      <c r="D45" s="31" t="s">
        <v>37</v>
      </c>
      <c r="E45" s="76">
        <v>1</v>
      </c>
      <c r="F45" s="62"/>
      <c r="G45" s="59">
        <f t="shared" si="2"/>
        <v>0</v>
      </c>
      <c r="H45" s="1"/>
      <c r="I45" s="1"/>
      <c r="J45" s="1"/>
    </row>
    <row r="46" spans="2:10" ht="21" customHeight="1" x14ac:dyDescent="0.2">
      <c r="B46" s="11" t="s">
        <v>104</v>
      </c>
      <c r="C46" s="33" t="s">
        <v>76</v>
      </c>
      <c r="D46" s="31" t="s">
        <v>37</v>
      </c>
      <c r="E46" s="76">
        <v>1</v>
      </c>
      <c r="F46" s="62"/>
      <c r="G46" s="59">
        <f t="shared" si="2"/>
        <v>0</v>
      </c>
    </row>
    <row r="47" spans="2:10" ht="21.6" customHeight="1" x14ac:dyDescent="0.2">
      <c r="B47" s="11" t="s">
        <v>105</v>
      </c>
      <c r="C47" s="33" t="s">
        <v>77</v>
      </c>
      <c r="D47" s="31" t="s">
        <v>37</v>
      </c>
      <c r="E47" s="76">
        <v>1</v>
      </c>
      <c r="F47" s="62"/>
      <c r="G47" s="59">
        <f t="shared" si="2"/>
        <v>0</v>
      </c>
    </row>
    <row r="48" spans="2:10" ht="15" customHeight="1" thickBot="1" x14ac:dyDescent="0.25">
      <c r="B48" s="22" t="s">
        <v>106</v>
      </c>
      <c r="C48" s="26"/>
      <c r="D48" s="26"/>
      <c r="E48" s="22"/>
      <c r="F48" s="23"/>
      <c r="G48" s="71">
        <f>SUM(G29:G47)</f>
        <v>0</v>
      </c>
    </row>
    <row r="49" spans="2:7" ht="6" customHeight="1" thickBot="1" x14ac:dyDescent="0.25">
      <c r="B49" s="12"/>
      <c r="C49" s="4"/>
      <c r="D49" s="4"/>
      <c r="E49" s="4"/>
      <c r="F49" s="4"/>
      <c r="G49" s="80"/>
    </row>
    <row r="50" spans="2:7" ht="15" customHeight="1" thickBot="1" x14ac:dyDescent="0.25">
      <c r="B50" s="39" t="s">
        <v>13</v>
      </c>
      <c r="C50" s="40"/>
      <c r="D50" s="84"/>
      <c r="E50" s="135">
        <f>G6+G18+G25+G48</f>
        <v>0</v>
      </c>
      <c r="F50" s="136"/>
      <c r="G50" s="137"/>
    </row>
    <row r="51" spans="2:7" ht="6" customHeight="1" thickBot="1" x14ac:dyDescent="0.25">
      <c r="B51" s="34"/>
      <c r="C51" s="35"/>
      <c r="D51" s="35"/>
      <c r="E51" s="36"/>
      <c r="F51" s="37"/>
      <c r="G51" s="38"/>
    </row>
    <row r="52" spans="2:7" ht="13.5" hidden="1" thickBot="1" x14ac:dyDescent="0.25">
      <c r="B52" s="39" t="s">
        <v>71</v>
      </c>
      <c r="C52" s="40"/>
      <c r="D52" s="40"/>
      <c r="E52" s="129">
        <f>E50</f>
        <v>0</v>
      </c>
      <c r="F52" s="130"/>
      <c r="G52" s="131"/>
    </row>
    <row r="53" spans="2:7" ht="13.5" hidden="1" thickBot="1" x14ac:dyDescent="0.25">
      <c r="B53" s="14"/>
      <c r="C53" s="15"/>
      <c r="D53" s="15"/>
      <c r="E53" s="15"/>
      <c r="F53" s="15"/>
      <c r="G53" s="82"/>
    </row>
    <row r="66" x14ac:dyDescent="0.2"/>
    <row r="67" x14ac:dyDescent="0.2"/>
    <row r="68" x14ac:dyDescent="0.2"/>
    <row r="82" x14ac:dyDescent="0.2"/>
    <row r="83" x14ac:dyDescent="0.2"/>
    <row r="98" x14ac:dyDescent="0.2"/>
    <row r="194" x14ac:dyDescent="0.2"/>
    <row r="210" x14ac:dyDescent="0.2"/>
    <row r="226" x14ac:dyDescent="0.2"/>
    <row r="227" x14ac:dyDescent="0.2"/>
    <row r="228" x14ac:dyDescent="0.2"/>
    <row r="241" x14ac:dyDescent="0.2"/>
    <row r="242" x14ac:dyDescent="0.2"/>
    <row r="243" x14ac:dyDescent="0.2"/>
    <row r="244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</sheetData>
  <mergeCells count="6">
    <mergeCell ref="B2:G2"/>
    <mergeCell ref="E52:G52"/>
    <mergeCell ref="B27:E27"/>
    <mergeCell ref="E50:G50"/>
    <mergeCell ref="B8:E8"/>
    <mergeCell ref="B20:E20"/>
  </mergeCells>
  <pageMargins left="0.7" right="0.7" top="0.75" bottom="0.75" header="0.3" footer="0.3"/>
  <pageSetup paperSize="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B888E0BB96044A8C370B6E63CDF9A9" ma:contentTypeVersion="9" ma:contentTypeDescription="Create a new document." ma:contentTypeScope="" ma:versionID="4879f5ae9c732272da6df80aee359e12">
  <xsd:schema xmlns:xsd="http://www.w3.org/2001/XMLSchema" xmlns:xs="http://www.w3.org/2001/XMLSchema" xmlns:p="http://schemas.microsoft.com/office/2006/metadata/properties" xmlns:ns2="c4856a5a-7dd4-44ad-9e55-b32d189b4365" xmlns:ns3="0ad0231f-9124-4c27-adc6-c6891a089dfa" targetNamespace="http://schemas.microsoft.com/office/2006/metadata/properties" ma:root="true" ma:fieldsID="707de764cd6d6965c27c1d31c8bacd4c" ns2:_="" ns3:_="">
    <xsd:import namespace="c4856a5a-7dd4-44ad-9e55-b32d189b4365"/>
    <xsd:import namespace="0ad0231f-9124-4c27-adc6-c6891a089d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856a5a-7dd4-44ad-9e55-b32d189b43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0231f-9124-4c27-adc6-c6891a089df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ad0231f-9124-4c27-adc6-c6891a089dfa">
      <UserInfo>
        <DisplayName>Mikkel Færgemand</DisplayName>
        <AccountId>15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338AF6-D56E-4A55-9F04-3B78247BD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856a5a-7dd4-44ad-9e55-b32d189b4365"/>
    <ds:schemaRef ds:uri="0ad0231f-9124-4c27-adc6-c6891a089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56F503-69C8-4127-84FA-EEFD0429DF3E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f7ce80b-f0cc-4166-a85e-2cb367aff7c2"/>
    <ds:schemaRef ds:uri="http://purl.org/dc/dcmitype/"/>
    <ds:schemaRef ds:uri="http://purl.org/dc/terms/"/>
    <ds:schemaRef ds:uri="http://schemas.microsoft.com/office/infopath/2007/PartnerControls"/>
    <ds:schemaRef ds:uri="d99547d8-9aab-4fa5-a562-ef78a2e3e0dc"/>
    <ds:schemaRef ds:uri="0ad0231f-9124-4c27-adc6-c6891a089dfa"/>
    <ds:schemaRef ds:uri="7a2d17c9-faaf-4b2d-bf72-ed2eed8d294d"/>
  </ds:schemaRefs>
</ds:datastoreItem>
</file>

<file path=customXml/itemProps3.xml><?xml version="1.0" encoding="utf-8"?>
<ds:datastoreItem xmlns:ds="http://schemas.openxmlformats.org/officeDocument/2006/customXml" ds:itemID="{1F9DF4C8-00BD-4BEB-9CF3-3F334ADAA0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Forside (ark 1)</vt:lpstr>
      <vt:lpstr>TBL (ark 2)</vt:lpstr>
    </vt:vector>
  </TitlesOfParts>
  <Manager/>
  <Company>COWI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Mikkel Færgemand</dc:creator>
  <cp:keywords/>
  <dc:description/>
  <cp:lastModifiedBy>Karoline Vestergaard Haurum</cp:lastModifiedBy>
  <cp:revision/>
  <cp:lastPrinted>2022-03-25T11:04:07Z</cp:lastPrinted>
  <dcterms:created xsi:type="dcterms:W3CDTF">2016-04-18T12:29:47Z</dcterms:created>
  <dcterms:modified xsi:type="dcterms:W3CDTF">2022-03-25T11:46:26Z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0x01010067B888E0BB96044A8C370B6E63CDF9A9</vt:lpwstr>
  </property>
</Properties>
</file>